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ichterova\Documents\Dokumenty\4 DaCK\DV a CV\2021\CV\"/>
    </mc:Choice>
  </mc:AlternateContent>
  <xr:revisionPtr revIDLastSave="0" documentId="13_ncr:1_{CA0B5E35-83B8-4D9C-88BE-76A0329D94CE}" xr6:coauthVersionLast="47" xr6:coauthVersionMax="47" xr10:uidLastSave="{00000000-0000-0000-0000-000000000000}"/>
  <bookViews>
    <workbookView xWindow="-120" yWindow="-120" windowWidth="29040" windowHeight="15840" tabRatio="599" xr2:uid="{A9FA83AC-E727-4447-88AD-6D7C83D0E192}"/>
  </bookViews>
  <sheets>
    <sheet name="COURSINGOVÝ VÍTĚZ" sheetId="27" r:id="rId1"/>
    <sheet name="Afgánský chrt" sheetId="1" r:id="rId2"/>
    <sheet name="Azavak" sheetId="4" r:id="rId3"/>
    <sheet name="Barzoj" sheetId="5" r:id="rId4"/>
    <sheet name="Deerhound" sheetId="3" r:id="rId5"/>
    <sheet name="Greyhound" sheetId="2" r:id="rId6"/>
    <sheet name="Irský vlkodav" sheetId="6" r:id="rId7"/>
    <sheet name="Italský chrtík" sheetId="14" r:id="rId8"/>
    <sheet name="Italský chrtík sprinter" sheetId="18" r:id="rId9"/>
    <sheet name="Polský chrt" sheetId="10" r:id="rId10"/>
    <sheet name="Maďarský chrt" sheetId="24" r:id="rId11"/>
    <sheet name="Saluki" sheetId="9" r:id="rId12"/>
    <sheet name="Sloughi" sheetId="20" r:id="rId13"/>
    <sheet name="Španělský galgo" sheetId="11" r:id="rId14"/>
    <sheet name="Whippet" sheetId="15" r:id="rId15"/>
    <sheet name="Whippet sprinter" sheetId="26" r:id="rId16"/>
    <sheet name="Basenji" sheetId="12" r:id="rId17"/>
    <sheet name="Faraonský pes" sheetId="7" r:id="rId18"/>
    <sheet name="Ibizský podenco" sheetId="8" r:id="rId19"/>
    <sheet name="Sicilský chrt" sheetId="13" r:id="rId20"/>
    <sheet name="Dlouhosrstý vipet" sheetId="19" r:id="rId21"/>
    <sheet name="Portugalský podengo" sheetId="22" r:id="rId22"/>
  </sheets>
  <definedNames>
    <definedName name="_xlnm._FilterDatabase" localSheetId="14" hidden="1">Whippet!$A$1:$P$39</definedName>
    <definedName name="_xlnm.Print_Area" localSheetId="14">Whippet!$A$1:$O$54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12" l="1"/>
  <c r="O5" i="9"/>
  <c r="O6" i="4"/>
  <c r="N12" i="5"/>
  <c r="P12" i="5"/>
  <c r="O5" i="18"/>
  <c r="O11" i="10"/>
  <c r="O5" i="11"/>
  <c r="O6" i="26"/>
  <c r="N12" i="19"/>
  <c r="P12" i="19"/>
  <c r="N17" i="19"/>
  <c r="P17" i="19"/>
  <c r="N18" i="19"/>
  <c r="P18" i="19"/>
  <c r="N11" i="19"/>
  <c r="P11" i="19"/>
  <c r="N19" i="19"/>
  <c r="P19" i="19"/>
  <c r="N69" i="15"/>
  <c r="P69" i="15"/>
  <c r="N9" i="9"/>
  <c r="P9" i="9"/>
  <c r="O12" i="4"/>
  <c r="O11" i="4"/>
  <c r="N68" i="15"/>
  <c r="P68" i="15"/>
  <c r="N71" i="15"/>
  <c r="P71" i="15"/>
  <c r="N75" i="15"/>
  <c r="P75" i="15"/>
  <c r="N25" i="26"/>
  <c r="P25" i="26"/>
  <c r="O12" i="6"/>
  <c r="N72" i="15"/>
  <c r="P72" i="15"/>
  <c r="N61" i="15"/>
  <c r="P61" i="15"/>
  <c r="N67" i="15"/>
  <c r="P67" i="15"/>
  <c r="N33" i="5"/>
  <c r="P33" i="5"/>
  <c r="N54" i="15"/>
  <c r="P54" i="15"/>
  <c r="N31" i="15"/>
  <c r="P31" i="15"/>
  <c r="N33" i="15"/>
  <c r="P33" i="15"/>
  <c r="N35" i="15"/>
  <c r="P35" i="15"/>
  <c r="N36" i="15"/>
  <c r="P36" i="15"/>
  <c r="N37" i="15"/>
  <c r="P37" i="15"/>
  <c r="N38" i="15"/>
  <c r="P38" i="15"/>
  <c r="N39" i="15"/>
  <c r="P39" i="15"/>
  <c r="N14" i="15"/>
  <c r="P14" i="15"/>
  <c r="N12" i="12"/>
  <c r="P12" i="12"/>
  <c r="N27" i="26"/>
  <c r="P27" i="26"/>
  <c r="N13" i="18"/>
  <c r="P13" i="18"/>
  <c r="N14" i="14"/>
  <c r="P14" i="14"/>
  <c r="N15" i="14"/>
  <c r="P15" i="14"/>
  <c r="N36" i="14"/>
  <c r="P36" i="14"/>
  <c r="N6" i="2"/>
  <c r="P6" i="2"/>
  <c r="N11" i="2"/>
  <c r="P11" i="2"/>
  <c r="N35" i="5"/>
  <c r="P35" i="5"/>
  <c r="N25" i="5"/>
  <c r="P25" i="5"/>
  <c r="N24" i="5"/>
  <c r="P24" i="5"/>
  <c r="N63" i="15"/>
  <c r="P63" i="15"/>
  <c r="N66" i="15"/>
  <c r="P66" i="15"/>
  <c r="N78" i="15"/>
  <c r="P78" i="15"/>
  <c r="N60" i="15"/>
  <c r="P60" i="15"/>
  <c r="N27" i="12" l="1"/>
  <c r="P27" i="12"/>
  <c r="N22" i="12"/>
  <c r="P22" i="12"/>
  <c r="N25" i="12"/>
  <c r="P25" i="12"/>
  <c r="N26" i="12"/>
  <c r="P26" i="12"/>
  <c r="N28" i="12"/>
  <c r="P28" i="12"/>
  <c r="N57" i="15"/>
  <c r="P57" i="15"/>
  <c r="N26" i="14"/>
  <c r="P26" i="14"/>
  <c r="N77" i="15"/>
  <c r="P77" i="15"/>
  <c r="N16" i="14"/>
  <c r="P16" i="14"/>
  <c r="N79" i="15"/>
  <c r="P79" i="15"/>
  <c r="N80" i="15"/>
  <c r="P80" i="15"/>
  <c r="N42" i="15"/>
  <c r="O42" i="15" s="1"/>
  <c r="P42" i="15"/>
  <c r="N81" i="15"/>
  <c r="P81" i="15"/>
  <c r="N52" i="15"/>
  <c r="P52" i="15"/>
  <c r="N43" i="15"/>
  <c r="O43" i="15" s="1"/>
  <c r="P43" i="15"/>
  <c r="N50" i="15"/>
  <c r="P50" i="15"/>
  <c r="N44" i="15"/>
  <c r="O44" i="15" s="1"/>
  <c r="P44" i="15"/>
  <c r="N58" i="15"/>
  <c r="P58" i="15"/>
  <c r="N74" i="15"/>
  <c r="P74" i="15"/>
  <c r="N55" i="15"/>
  <c r="P55" i="15"/>
  <c r="N64" i="15"/>
  <c r="P64" i="15"/>
  <c r="N82" i="15"/>
  <c r="P82" i="15"/>
  <c r="N48" i="15"/>
  <c r="P48" i="15"/>
  <c r="N53" i="15"/>
  <c r="P53" i="15"/>
  <c r="N83" i="15"/>
  <c r="P83" i="15"/>
  <c r="N84" i="15"/>
  <c r="P84" i="15"/>
  <c r="N56" i="15"/>
  <c r="P56" i="15"/>
  <c r="N59" i="15"/>
  <c r="P59" i="15"/>
  <c r="N45" i="15"/>
  <c r="O45" i="15" s="1"/>
  <c r="P45" i="15"/>
  <c r="N46" i="15"/>
  <c r="O46" i="15" s="1"/>
  <c r="P46" i="15"/>
  <c r="N62" i="15"/>
  <c r="P62" i="15"/>
  <c r="N65" i="15"/>
  <c r="P65" i="15"/>
  <c r="N47" i="15"/>
  <c r="O47" i="15" s="1"/>
  <c r="P47" i="15"/>
  <c r="N51" i="15"/>
  <c r="P51" i="15"/>
  <c r="N73" i="15"/>
  <c r="P73" i="15"/>
  <c r="N70" i="15"/>
  <c r="P70" i="15"/>
  <c r="N76" i="15"/>
  <c r="P76" i="15"/>
  <c r="N7" i="15"/>
  <c r="O7" i="15" s="1"/>
  <c r="P7" i="15"/>
  <c r="N8" i="15"/>
  <c r="O8" i="15" s="1"/>
  <c r="P8" i="15"/>
  <c r="N5" i="15"/>
  <c r="O5" i="15" s="1"/>
  <c r="P5" i="15"/>
  <c r="N24" i="15"/>
  <c r="P24" i="15"/>
  <c r="N15" i="15"/>
  <c r="P15" i="15"/>
  <c r="N12" i="15"/>
  <c r="O12" i="15" s="1"/>
  <c r="P12" i="15"/>
  <c r="N16" i="15"/>
  <c r="P16" i="15"/>
  <c r="N10" i="15"/>
  <c r="O10" i="15" s="1"/>
  <c r="P10" i="15"/>
  <c r="N27" i="15"/>
  <c r="P27" i="15"/>
  <c r="N32" i="15"/>
  <c r="P32" i="15"/>
  <c r="N29" i="15"/>
  <c r="P29" i="15"/>
  <c r="N21" i="15"/>
  <c r="P21" i="15"/>
  <c r="N11" i="15"/>
  <c r="O11" i="15" s="1"/>
  <c r="P11" i="15"/>
  <c r="N9" i="15"/>
  <c r="O9" i="15" s="1"/>
  <c r="P9" i="15"/>
  <c r="N34" i="15"/>
  <c r="P34" i="15"/>
  <c r="N17" i="15"/>
  <c r="P17" i="15"/>
  <c r="N22" i="15"/>
  <c r="P22" i="15"/>
  <c r="N19" i="15"/>
  <c r="P19" i="15"/>
  <c r="N28" i="15"/>
  <c r="P28" i="15"/>
  <c r="N23" i="15"/>
  <c r="P23" i="15"/>
  <c r="N25" i="15"/>
  <c r="P25" i="15"/>
  <c r="N13" i="15"/>
  <c r="P13" i="15"/>
  <c r="N6" i="15"/>
  <c r="O6" i="15" s="1"/>
  <c r="P6" i="15"/>
  <c r="N20" i="15"/>
  <c r="P20" i="15"/>
  <c r="N18" i="15"/>
  <c r="P18" i="15"/>
  <c r="N30" i="15"/>
  <c r="P30" i="15"/>
  <c r="N49" i="15"/>
  <c r="P49" i="15"/>
  <c r="N26" i="15"/>
  <c r="P26" i="15"/>
  <c r="N18" i="26"/>
  <c r="P18" i="26"/>
  <c r="N6" i="26"/>
  <c r="P6" i="26"/>
  <c r="N11" i="26"/>
  <c r="P11" i="26"/>
  <c r="N7" i="26"/>
  <c r="O7" i="26" s="1"/>
  <c r="P7" i="26"/>
  <c r="N14" i="26"/>
  <c r="P14" i="26"/>
  <c r="N9" i="26"/>
  <c r="O9" i="26" s="1"/>
  <c r="P9" i="26"/>
  <c r="N19" i="26"/>
  <c r="P19" i="26"/>
  <c r="N10" i="26"/>
  <c r="O10" i="26" s="1"/>
  <c r="P10" i="26"/>
  <c r="N8" i="26"/>
  <c r="O8" i="26" s="1"/>
  <c r="P8" i="26"/>
  <c r="N30" i="26"/>
  <c r="P30" i="26"/>
  <c r="N23" i="26"/>
  <c r="P23" i="26"/>
  <c r="N20" i="26"/>
  <c r="P20" i="26"/>
  <c r="N28" i="26"/>
  <c r="P28" i="26"/>
  <c r="N22" i="26"/>
  <c r="P22" i="26"/>
  <c r="N29" i="26"/>
  <c r="P29" i="26"/>
  <c r="N5" i="26"/>
  <c r="O5" i="26" s="1"/>
  <c r="P5" i="26"/>
  <c r="N26" i="26"/>
  <c r="P26" i="26"/>
  <c r="N24" i="26"/>
  <c r="P24" i="26"/>
  <c r="N12" i="26"/>
  <c r="P12" i="26"/>
  <c r="N15" i="26"/>
  <c r="P15" i="26"/>
  <c r="N21" i="26"/>
  <c r="P21" i="26"/>
  <c r="N13" i="26"/>
  <c r="P13" i="26"/>
  <c r="N17" i="26"/>
  <c r="P17" i="26"/>
  <c r="P16" i="26"/>
  <c r="N16" i="26"/>
  <c r="N36" i="26"/>
  <c r="P36" i="26"/>
  <c r="N34" i="26"/>
  <c r="P34" i="26"/>
  <c r="N33" i="26"/>
  <c r="P33" i="26"/>
  <c r="N35" i="26"/>
  <c r="P35" i="26"/>
  <c r="P37" i="26"/>
  <c r="N37" i="26"/>
  <c r="N16" i="19"/>
  <c r="P16" i="19"/>
  <c r="N15" i="19"/>
  <c r="P15" i="19"/>
  <c r="P14" i="19"/>
  <c r="N14" i="19"/>
  <c r="P13" i="19"/>
  <c r="N13" i="19"/>
  <c r="P10" i="19"/>
  <c r="N10" i="19"/>
  <c r="O10" i="19" s="1"/>
  <c r="N5" i="19"/>
  <c r="P5" i="19"/>
  <c r="N6" i="19"/>
  <c r="P6" i="19"/>
  <c r="P7" i="19"/>
  <c r="N7" i="19"/>
  <c r="N19" i="12"/>
  <c r="O19" i="12" s="1"/>
  <c r="P19" i="12"/>
  <c r="N17" i="12"/>
  <c r="O17" i="12" s="1"/>
  <c r="P17" i="12"/>
  <c r="N18" i="12"/>
  <c r="O18" i="12" s="1"/>
  <c r="P18" i="12"/>
  <c r="N16" i="12"/>
  <c r="O16" i="12" s="1"/>
  <c r="P16" i="12"/>
  <c r="N21" i="12"/>
  <c r="P21" i="12"/>
  <c r="N23" i="12"/>
  <c r="P23" i="12"/>
  <c r="N24" i="12"/>
  <c r="P24" i="12"/>
  <c r="P20" i="12"/>
  <c r="N20" i="12"/>
  <c r="N8" i="12"/>
  <c r="O8" i="12" s="1"/>
  <c r="P8" i="12"/>
  <c r="N10" i="12"/>
  <c r="P10" i="12"/>
  <c r="N13" i="12"/>
  <c r="P13" i="12"/>
  <c r="N5" i="12"/>
  <c r="P5" i="12"/>
  <c r="N9" i="12"/>
  <c r="P9" i="12"/>
  <c r="N6" i="12"/>
  <c r="O6" i="12" s="1"/>
  <c r="P6" i="12"/>
  <c r="N11" i="12"/>
  <c r="P11" i="12"/>
  <c r="P7" i="12"/>
  <c r="N7" i="12"/>
  <c r="O7" i="12" s="1"/>
  <c r="N13" i="13"/>
  <c r="P13" i="13"/>
  <c r="N14" i="13"/>
  <c r="P14" i="13"/>
  <c r="N16" i="13"/>
  <c r="P16" i="13"/>
  <c r="N7" i="13"/>
  <c r="P7" i="13"/>
  <c r="N8" i="13"/>
  <c r="P8" i="13"/>
  <c r="N9" i="13"/>
  <c r="P9" i="13"/>
  <c r="N10" i="13"/>
  <c r="P10" i="13"/>
  <c r="N6" i="13"/>
  <c r="P6" i="13"/>
  <c r="P15" i="13"/>
  <c r="N15" i="13"/>
  <c r="P5" i="13"/>
  <c r="N5" i="13"/>
  <c r="O5" i="13" s="1"/>
  <c r="P14" i="8"/>
  <c r="N14" i="8"/>
  <c r="P13" i="8"/>
  <c r="N13" i="8"/>
  <c r="P12" i="8"/>
  <c r="N12" i="8"/>
  <c r="P11" i="8"/>
  <c r="N11" i="8"/>
  <c r="N7" i="8"/>
  <c r="P7" i="8"/>
  <c r="N6" i="8"/>
  <c r="P6" i="8"/>
  <c r="N8" i="8"/>
  <c r="P8" i="8"/>
  <c r="P5" i="8"/>
  <c r="N5" i="8"/>
  <c r="N5" i="7"/>
  <c r="P5" i="7"/>
  <c r="N6" i="7"/>
  <c r="P6" i="7"/>
  <c r="N12" i="7"/>
  <c r="P12" i="7"/>
  <c r="N11" i="7"/>
  <c r="P11" i="7"/>
  <c r="N14" i="7"/>
  <c r="P14" i="7"/>
  <c r="N10" i="7"/>
  <c r="O10" i="7" s="1"/>
  <c r="P10" i="7"/>
  <c r="P13" i="7"/>
  <c r="N13" i="7"/>
  <c r="P7" i="7"/>
  <c r="N7" i="7"/>
  <c r="N13" i="11"/>
  <c r="O13" i="11" s="1"/>
  <c r="N17" i="11"/>
  <c r="P17" i="11"/>
  <c r="N18" i="11"/>
  <c r="P18" i="11"/>
  <c r="P16" i="11"/>
  <c r="N16" i="11"/>
  <c r="P13" i="11"/>
  <c r="P14" i="11"/>
  <c r="N14" i="11"/>
  <c r="P15" i="11"/>
  <c r="N15" i="11"/>
  <c r="P12" i="11"/>
  <c r="N12" i="11"/>
  <c r="O12" i="11" s="1"/>
  <c r="N5" i="11"/>
  <c r="P5" i="11"/>
  <c r="N8" i="11"/>
  <c r="P8" i="11"/>
  <c r="N6" i="11"/>
  <c r="P6" i="11"/>
  <c r="N9" i="11"/>
  <c r="P9" i="11"/>
  <c r="P7" i="11"/>
  <c r="N7" i="11"/>
  <c r="P14" i="20"/>
  <c r="N14" i="20"/>
  <c r="P13" i="20"/>
  <c r="N13" i="20"/>
  <c r="P12" i="20"/>
  <c r="N12" i="20"/>
  <c r="P11" i="20"/>
  <c r="N11" i="20"/>
  <c r="N5" i="20"/>
  <c r="P5" i="20"/>
  <c r="N7" i="20"/>
  <c r="P7" i="20"/>
  <c r="N8" i="20"/>
  <c r="P8" i="20"/>
  <c r="P6" i="20"/>
  <c r="N6" i="20"/>
  <c r="N14" i="9"/>
  <c r="P14" i="9"/>
  <c r="N6" i="9"/>
  <c r="O6" i="9" s="1"/>
  <c r="N29" i="9"/>
  <c r="P29" i="9"/>
  <c r="P32" i="9"/>
  <c r="N32" i="9"/>
  <c r="P30" i="9"/>
  <c r="N30" i="9"/>
  <c r="P33" i="9"/>
  <c r="N33" i="9"/>
  <c r="P31" i="9"/>
  <c r="N31" i="9"/>
  <c r="P26" i="9"/>
  <c r="N26" i="9"/>
  <c r="P25" i="9"/>
  <c r="N25" i="9"/>
  <c r="P28" i="9"/>
  <c r="N28" i="9"/>
  <c r="P23" i="9"/>
  <c r="N23" i="9"/>
  <c r="O23" i="9" s="1"/>
  <c r="P24" i="9"/>
  <c r="N24" i="9"/>
  <c r="O24" i="9" s="1"/>
  <c r="P27" i="9"/>
  <c r="N27" i="9"/>
  <c r="P22" i="9"/>
  <c r="N22" i="9"/>
  <c r="O22" i="9" s="1"/>
  <c r="P34" i="9"/>
  <c r="N34" i="9"/>
  <c r="N10" i="9"/>
  <c r="P10" i="9"/>
  <c r="N11" i="9"/>
  <c r="P11" i="9"/>
  <c r="N5" i="9"/>
  <c r="P5" i="9"/>
  <c r="N15" i="9"/>
  <c r="P15" i="9"/>
  <c r="N16" i="9"/>
  <c r="P16" i="9"/>
  <c r="N7" i="9"/>
  <c r="O7" i="9" s="1"/>
  <c r="P7" i="9"/>
  <c r="N19" i="9"/>
  <c r="P19" i="9"/>
  <c r="N12" i="9"/>
  <c r="P12" i="9"/>
  <c r="N8" i="9"/>
  <c r="O8" i="9" s="1"/>
  <c r="P8" i="9"/>
  <c r="N18" i="9"/>
  <c r="P18" i="9"/>
  <c r="N13" i="9"/>
  <c r="P13" i="9"/>
  <c r="N17" i="9"/>
  <c r="P17" i="9"/>
  <c r="P6" i="9"/>
  <c r="P8" i="10"/>
  <c r="O8" i="10"/>
  <c r="N8" i="10"/>
  <c r="P7" i="10"/>
  <c r="N7" i="10"/>
  <c r="O7" i="10" s="1"/>
  <c r="P6" i="10"/>
  <c r="O6" i="10"/>
  <c r="N6" i="10"/>
  <c r="P5" i="10"/>
  <c r="N5" i="10"/>
  <c r="O5" i="10" s="1"/>
  <c r="N14" i="10"/>
  <c r="O14" i="10" s="1"/>
  <c r="P14" i="10"/>
  <c r="N12" i="10"/>
  <c r="O12" i="10" s="1"/>
  <c r="P12" i="10"/>
  <c r="N13" i="10"/>
  <c r="O13" i="10" s="1"/>
  <c r="P13" i="10"/>
  <c r="P11" i="10"/>
  <c r="N11" i="10"/>
  <c r="P16" i="18"/>
  <c r="N16" i="18"/>
  <c r="N9" i="18"/>
  <c r="P9" i="18"/>
  <c r="N6" i="18"/>
  <c r="O6" i="18" s="1"/>
  <c r="P6" i="18"/>
  <c r="N7" i="18"/>
  <c r="O7" i="18" s="1"/>
  <c r="P7" i="18"/>
  <c r="N10" i="18"/>
  <c r="P10" i="18"/>
  <c r="N8" i="18"/>
  <c r="P8" i="18"/>
  <c r="N11" i="18"/>
  <c r="P11" i="18"/>
  <c r="N12" i="18"/>
  <c r="P12" i="18"/>
  <c r="P5" i="18"/>
  <c r="N5" i="18"/>
  <c r="N35" i="14"/>
  <c r="P35" i="14"/>
  <c r="N21" i="14"/>
  <c r="O21" i="14" s="1"/>
  <c r="P21" i="14"/>
  <c r="N29" i="14"/>
  <c r="P29" i="14"/>
  <c r="N30" i="14"/>
  <c r="P30" i="14"/>
  <c r="N31" i="14"/>
  <c r="P31" i="14"/>
  <c r="N33" i="14"/>
  <c r="P33" i="14"/>
  <c r="N27" i="14"/>
  <c r="P27" i="14"/>
  <c r="N25" i="14"/>
  <c r="P25" i="14"/>
  <c r="N24" i="14"/>
  <c r="P24" i="14"/>
  <c r="N22" i="14"/>
  <c r="O22" i="14" s="1"/>
  <c r="P22" i="14"/>
  <c r="N28" i="14"/>
  <c r="P28" i="14"/>
  <c r="N19" i="14"/>
  <c r="O19" i="14" s="1"/>
  <c r="P19" i="14"/>
  <c r="N32" i="14"/>
  <c r="P32" i="14"/>
  <c r="N34" i="14"/>
  <c r="P34" i="14"/>
  <c r="N23" i="14"/>
  <c r="P23" i="14"/>
  <c r="N8" i="14"/>
  <c r="O8" i="14" s="1"/>
  <c r="P8" i="14"/>
  <c r="N7" i="14"/>
  <c r="O7" i="14" s="1"/>
  <c r="P7" i="14"/>
  <c r="N12" i="14"/>
  <c r="P12" i="14"/>
  <c r="N13" i="14"/>
  <c r="P13" i="14"/>
  <c r="N5" i="14"/>
  <c r="O5" i="14" s="1"/>
  <c r="P5" i="14"/>
  <c r="N10" i="14"/>
  <c r="P10" i="14"/>
  <c r="N11" i="14"/>
  <c r="P11" i="14"/>
  <c r="N6" i="14"/>
  <c r="O6" i="14" s="1"/>
  <c r="P6" i="14"/>
  <c r="P9" i="14"/>
  <c r="N9" i="14"/>
  <c r="P20" i="14"/>
  <c r="N20" i="14"/>
  <c r="O20" i="14" s="1"/>
  <c r="N6" i="6"/>
  <c r="O6" i="6" s="1"/>
  <c r="P6" i="6"/>
  <c r="N8" i="6"/>
  <c r="P8" i="6"/>
  <c r="N5" i="6"/>
  <c r="O5" i="6" s="1"/>
  <c r="P5" i="6"/>
  <c r="N14" i="6"/>
  <c r="P14" i="6"/>
  <c r="N13" i="6"/>
  <c r="O13" i="6" s="1"/>
  <c r="P13" i="6"/>
  <c r="N17" i="6"/>
  <c r="P17" i="6"/>
  <c r="N16" i="6"/>
  <c r="P16" i="6"/>
  <c r="N15" i="6"/>
  <c r="P15" i="6"/>
  <c r="N18" i="6"/>
  <c r="P18" i="6"/>
  <c r="P12" i="6"/>
  <c r="N12" i="6"/>
  <c r="P7" i="6"/>
  <c r="N7" i="6"/>
  <c r="N10" i="2"/>
  <c r="P10" i="2"/>
  <c r="P9" i="2"/>
  <c r="N9" i="2"/>
  <c r="P5" i="2"/>
  <c r="N5" i="2"/>
  <c r="N11" i="3"/>
  <c r="P11" i="3"/>
  <c r="N8" i="3"/>
  <c r="O8" i="3" s="1"/>
  <c r="P8" i="3"/>
  <c r="N12" i="3"/>
  <c r="P12" i="3"/>
  <c r="N10" i="3"/>
  <c r="P10" i="3"/>
  <c r="N13" i="3"/>
  <c r="P13" i="3"/>
  <c r="P9" i="3"/>
  <c r="N9" i="3"/>
  <c r="P5" i="3"/>
  <c r="N5" i="3"/>
  <c r="N18" i="5"/>
  <c r="O18" i="5" s="1"/>
  <c r="P18" i="5"/>
  <c r="N19" i="5"/>
  <c r="O19" i="5" s="1"/>
  <c r="P19" i="5"/>
  <c r="N23" i="5"/>
  <c r="P23" i="5"/>
  <c r="N20" i="5"/>
  <c r="O20" i="5" s="1"/>
  <c r="P20" i="5"/>
  <c r="N26" i="5"/>
  <c r="P26" i="5"/>
  <c r="N27" i="5"/>
  <c r="P27" i="5"/>
  <c r="N22" i="5"/>
  <c r="P22" i="5"/>
  <c r="N30" i="5"/>
  <c r="P30" i="5"/>
  <c r="N28" i="5"/>
  <c r="P28" i="5"/>
  <c r="N32" i="5"/>
  <c r="P32" i="5"/>
  <c r="N34" i="5"/>
  <c r="P34" i="5"/>
  <c r="N31" i="5"/>
  <c r="P31" i="5"/>
  <c r="N29" i="5"/>
  <c r="P29" i="5"/>
  <c r="N6" i="5"/>
  <c r="P6" i="5"/>
  <c r="N11" i="5"/>
  <c r="P11" i="5"/>
  <c r="N7" i="5"/>
  <c r="P7" i="5"/>
  <c r="N14" i="5"/>
  <c r="P14" i="5"/>
  <c r="N8" i="5"/>
  <c r="P8" i="5"/>
  <c r="N13" i="5"/>
  <c r="P13" i="5"/>
  <c r="N5" i="5"/>
  <c r="P5" i="5"/>
  <c r="N9" i="5"/>
  <c r="P9" i="5"/>
  <c r="N15" i="5"/>
  <c r="P15" i="5"/>
  <c r="N21" i="5"/>
  <c r="P21" i="5"/>
  <c r="P10" i="5"/>
  <c r="N10" i="5"/>
  <c r="N13" i="4"/>
  <c r="P13" i="4"/>
  <c r="N11" i="4"/>
  <c r="P11" i="4"/>
  <c r="P12" i="4"/>
  <c r="N12" i="4"/>
  <c r="N6" i="4"/>
  <c r="P6" i="4"/>
  <c r="N5" i="4"/>
  <c r="O5" i="4" s="1"/>
  <c r="P5" i="4"/>
  <c r="P7" i="4"/>
  <c r="N7" i="4"/>
  <c r="N11" i="1"/>
  <c r="P11" i="1"/>
  <c r="N12" i="1"/>
  <c r="P12" i="1"/>
  <c r="N13" i="1"/>
  <c r="P13" i="1"/>
  <c r="P10" i="1"/>
  <c r="N10" i="1"/>
  <c r="O10" i="1" s="1"/>
  <c r="N6" i="1"/>
  <c r="P6" i="1"/>
  <c r="P5" i="1"/>
  <c r="N5" i="1"/>
  <c r="P8" i="22"/>
  <c r="N8" i="22"/>
  <c r="O8" i="22" s="1"/>
  <c r="P7" i="22"/>
  <c r="O7" i="22"/>
  <c r="N7" i="22"/>
  <c r="P6" i="22"/>
  <c r="N6" i="22"/>
  <c r="O6" i="22" s="1"/>
  <c r="P5" i="22"/>
  <c r="N5" i="22"/>
  <c r="O5" i="22" s="1"/>
  <c r="P14" i="24" l="1"/>
  <c r="N14" i="24"/>
  <c r="P13" i="24"/>
  <c r="N13" i="24"/>
  <c r="P12" i="24"/>
  <c r="N12" i="24"/>
  <c r="P11" i="24"/>
  <c r="N11" i="24"/>
  <c r="P8" i="24"/>
  <c r="N8" i="24"/>
  <c r="P7" i="24"/>
  <c r="N7" i="24"/>
  <c r="P6" i="24"/>
  <c r="N6" i="24"/>
  <c r="P5" i="24"/>
  <c r="N5" i="24"/>
  <c r="O14" i="22" l="1"/>
  <c r="M14" i="22"/>
  <c r="O13" i="22"/>
  <c r="M13" i="22"/>
  <c r="O12" i="22"/>
  <c r="M12" i="22"/>
  <c r="O9" i="22"/>
  <c r="M9" i="22"/>
</calcChain>
</file>

<file path=xl/sharedStrings.xml><?xml version="1.0" encoding="utf-8"?>
<sst xmlns="http://schemas.openxmlformats.org/spreadsheetml/2006/main" count="1710" uniqueCount="618">
  <si>
    <t>Kozohlody</t>
  </si>
  <si>
    <t>Slušovice</t>
  </si>
  <si>
    <t>součet</t>
  </si>
  <si>
    <t>počet závodů</t>
  </si>
  <si>
    <t>majitel</t>
  </si>
  <si>
    <t>pohlaví</t>
  </si>
  <si>
    <t>jméno psa</t>
  </si>
  <si>
    <t>POLSKÝ CHRT</t>
  </si>
  <si>
    <t>AZAVAK</t>
  </si>
  <si>
    <t>BARZOJ</t>
  </si>
  <si>
    <t>DEERHOUND</t>
  </si>
  <si>
    <t>GREYHOUND</t>
  </si>
  <si>
    <t>ITALSKÝ CHRTÍK SPRINTER</t>
  </si>
  <si>
    <t>SALUKI</t>
  </si>
  <si>
    <t>SLOUGHI</t>
  </si>
  <si>
    <t>ŠPANĚLSKÝ GALGO</t>
  </si>
  <si>
    <t>WHIPPET SPRINTER</t>
  </si>
  <si>
    <t>BASENJI</t>
  </si>
  <si>
    <t>FARAÓNSKÝ PES</t>
  </si>
  <si>
    <t>SICILSKÝ CHRT</t>
  </si>
  <si>
    <t>DLOUHOSRSTÝ VIPET</t>
  </si>
  <si>
    <t>AFGÁNSKÝ CHRT</t>
  </si>
  <si>
    <t>body započítávané do soutěže</t>
  </si>
  <si>
    <t>PORTUGALSKÝ PODENGO</t>
  </si>
  <si>
    <t>IBIZSKÝ PODENCO</t>
  </si>
  <si>
    <t>MAĎARSKÝ CHRT</t>
  </si>
  <si>
    <t>ITALSKÝ CHRTÍK</t>
  </si>
  <si>
    <t>IRSKÝ VLKODAV</t>
  </si>
  <si>
    <t>WHIPPET</t>
  </si>
  <si>
    <t>White Infinity’s Gravity</t>
  </si>
  <si>
    <t>PES</t>
  </si>
  <si>
    <t>FENA</t>
  </si>
  <si>
    <t>země</t>
  </si>
  <si>
    <t>Křeč</t>
  </si>
  <si>
    <t>CZ</t>
  </si>
  <si>
    <t>Hartmannová</t>
  </si>
  <si>
    <t>W' Sefar 'n shat - ehad</t>
  </si>
  <si>
    <t>Tombouktou´s Liyaqat</t>
  </si>
  <si>
    <t>Němcová</t>
  </si>
  <si>
    <t>Keberlová</t>
  </si>
  <si>
    <t>Lovka Bistkupstwo</t>
  </si>
  <si>
    <t>Odeta Bistkupstwo</t>
  </si>
  <si>
    <t>Fenomenal Hunter Mischenka</t>
  </si>
  <si>
    <t>FANTASIA z Višňového květu</t>
  </si>
  <si>
    <t>Ortiga Bistkupstwo</t>
  </si>
  <si>
    <t>Olověnka Bistkupstwo</t>
  </si>
  <si>
    <t>Lukas</t>
  </si>
  <si>
    <t>Fantastic Mischenka</t>
  </si>
  <si>
    <t>Kataboliw Filippa</t>
  </si>
  <si>
    <t>Rajzlerová</t>
  </si>
  <si>
    <t>Mládková</t>
  </si>
  <si>
    <t>Pospíšilová</t>
  </si>
  <si>
    <t>Zapletalovi</t>
  </si>
  <si>
    <t>Ančincová</t>
  </si>
  <si>
    <t>Kubínová</t>
  </si>
  <si>
    <t>Novotná</t>
  </si>
  <si>
    <t>Cunamara s Parker at Irater</t>
  </si>
  <si>
    <t>Islay's Maiden</t>
  </si>
  <si>
    <t>Voborníková</t>
  </si>
  <si>
    <t>Jahelková</t>
  </si>
  <si>
    <t>Egon Ar’Daroth</t>
  </si>
  <si>
    <t>Desenská</t>
  </si>
  <si>
    <t>Hermés Můj andílek</t>
  </si>
  <si>
    <t>Zabava Znaty Imran</t>
  </si>
  <si>
    <t>Nino Tileco</t>
  </si>
  <si>
    <t>Hannach Feritte Bugsy</t>
  </si>
  <si>
    <t>Giorgina Annaperla</t>
  </si>
  <si>
    <t>Alessia Corallo Blue</t>
  </si>
  <si>
    <t>Magia Tileco</t>
  </si>
  <si>
    <t>Dzurová</t>
  </si>
  <si>
    <t>Vágnerová</t>
  </si>
  <si>
    <t>Vajdíková</t>
  </si>
  <si>
    <t>Tvarogová</t>
  </si>
  <si>
    <t>Švestka</t>
  </si>
  <si>
    <t>Baxová</t>
  </si>
  <si>
    <t>Buggy Camino Bianca</t>
  </si>
  <si>
    <t>Vachová</t>
  </si>
  <si>
    <t>Kohoutová</t>
  </si>
  <si>
    <t>Julius Cesar Můj andílek</t>
  </si>
  <si>
    <t>Kaprice Feritte Bugsy</t>
  </si>
  <si>
    <t>Lifaen Shanen Můj andílek</t>
  </si>
  <si>
    <t xml:space="preserve">Primusová </t>
  </si>
  <si>
    <t>Breathe Raw ana ayizaruh Delenimentum</t>
  </si>
  <si>
    <t>Abeleen Qeladose</t>
  </si>
  <si>
    <t>Aurelius Qeladose</t>
  </si>
  <si>
    <t>Garay</t>
  </si>
  <si>
    <t>BENTLEY z Tripu</t>
  </si>
  <si>
    <t>Ammar Shahir</t>
  </si>
  <si>
    <t>Faravahar Arpak</t>
  </si>
  <si>
    <t>C'hardonnay Z Tripu</t>
  </si>
  <si>
    <t>Azar Kyaxarés</t>
  </si>
  <si>
    <t>Casanova Deluca Mmoravia</t>
  </si>
  <si>
    <t>Laube</t>
  </si>
  <si>
    <t>Laczlová</t>
  </si>
  <si>
    <t>Havrdová</t>
  </si>
  <si>
    <t>Matelová</t>
  </si>
  <si>
    <t>Hynková</t>
  </si>
  <si>
    <t>Benešová</t>
  </si>
  <si>
    <t>Dilafroze Yrtep</t>
  </si>
  <si>
    <t>Larabee Azadi Al Djiibaajah</t>
  </si>
  <si>
    <t>Baráa Sayah</t>
  </si>
  <si>
    <t>Cashmere Deluca Moravia</t>
  </si>
  <si>
    <t>Dar Quadar Qashang Har Kala Rachi</t>
  </si>
  <si>
    <t>Benissah Z Tripu</t>
  </si>
  <si>
    <t>Fränkelová</t>
  </si>
  <si>
    <t>Šiklová</t>
  </si>
  <si>
    <t>DISQ</t>
  </si>
  <si>
    <t>Akai Element Adrenaline</t>
  </si>
  <si>
    <t>Aragorn Element Adrenaline</t>
  </si>
  <si>
    <t>Arwen Element Adrenaline</t>
  </si>
  <si>
    <t>Hot Isle Hortensia</t>
  </si>
  <si>
    <t>Richterovi</t>
  </si>
  <si>
    <t>Nováčková</t>
  </si>
  <si>
    <t>Kastlová</t>
  </si>
  <si>
    <t>Brandová</t>
  </si>
  <si>
    <t>Amulet z Hedvábí</t>
  </si>
  <si>
    <t>Goody Gumdrops Valentine Dogs</t>
  </si>
  <si>
    <t>Damien Trixtan</t>
  </si>
  <si>
    <t>Fun Boy Xavier Zarya</t>
  </si>
  <si>
    <t>Aris Sweet Collection</t>
  </si>
  <si>
    <t>Infernal Imp Lásky dar</t>
  </si>
  <si>
    <t>Bellamee Keiko Czech Spring</t>
  </si>
  <si>
    <t>Calme Calimë New Fedar</t>
  </si>
  <si>
    <t>Hopway Hear Me Roar</t>
  </si>
  <si>
    <t>Era Grace Czech Spring</t>
  </si>
  <si>
    <t>Delisse Con Amore</t>
  </si>
  <si>
    <t>Apokalypsa Go-Bye</t>
  </si>
  <si>
    <t>Corey Deixes</t>
  </si>
  <si>
    <t>Fritzová</t>
  </si>
  <si>
    <t>Moudrá</t>
  </si>
  <si>
    <t>Šponiarová</t>
  </si>
  <si>
    <t>Březnová</t>
  </si>
  <si>
    <t>Rusová</t>
  </si>
  <si>
    <t>Knotková</t>
  </si>
  <si>
    <t>Toman</t>
  </si>
  <si>
    <t>Kincl</t>
  </si>
  <si>
    <t xml:space="preserve">Toman </t>
  </si>
  <si>
    <t>Kaslová</t>
  </si>
  <si>
    <t>Metelková</t>
  </si>
  <si>
    <t>Macková</t>
  </si>
  <si>
    <t>Chio Chips Modrý hit</t>
  </si>
  <si>
    <t>Alvin Chipmunk Ebbiash</t>
  </si>
  <si>
    <t>Cassidy Zarya</t>
  </si>
  <si>
    <t>Acuarela Del ´Rio Veresk</t>
  </si>
  <si>
    <t>Deep Space Czech Spring</t>
  </si>
  <si>
    <t>Chocolate Boy Elliot Modrý hit</t>
  </si>
  <si>
    <t>Frenzelová</t>
  </si>
  <si>
    <t>Síbrtová</t>
  </si>
  <si>
    <t>Peroutková</t>
  </si>
  <si>
    <t>Collin Manominoko</t>
  </si>
  <si>
    <t>Enzi Viatu Asthenia</t>
  </si>
  <si>
    <t>Hakika Sewu Asthenia</t>
  </si>
  <si>
    <t>Dibi Mabanga</t>
  </si>
  <si>
    <t>Caala Chanzo Cha Nile</t>
  </si>
  <si>
    <t>Hugo</t>
  </si>
  <si>
    <t>Krahulcová</t>
  </si>
  <si>
    <t>Čechurová</t>
  </si>
  <si>
    <t>Popelková</t>
  </si>
  <si>
    <t>Litlar's Niju Zhar&amp;Plamya</t>
  </si>
  <si>
    <t>Halenková</t>
  </si>
  <si>
    <t>Cazaion Esperado</t>
  </si>
  <si>
    <t>Ambrogino Miracolo Cani di Luca</t>
  </si>
  <si>
    <t>Attilio Miracolo Cani di Luca</t>
  </si>
  <si>
    <t>Krejčová</t>
  </si>
  <si>
    <t>Adámková</t>
  </si>
  <si>
    <t>Dante Wicari</t>
  </si>
  <si>
    <t>Goldie of Silken Grace</t>
  </si>
  <si>
    <t>Vondráčková</t>
  </si>
  <si>
    <t>Error Mischenka</t>
  </si>
  <si>
    <t>Kriss Kross Riuna</t>
  </si>
  <si>
    <t>Easter Bubble Asseto Corse</t>
  </si>
  <si>
    <t>Egon Ferrite Bugsy</t>
  </si>
  <si>
    <t>Ultra Ginetta Annaperla</t>
  </si>
  <si>
    <t>Peppe Tileco</t>
  </si>
  <si>
    <t>Ali Lilhaya</t>
  </si>
  <si>
    <t>Hartmanová</t>
  </si>
  <si>
    <t>Daniya Al Naqawa</t>
  </si>
  <si>
    <t>Aida Lilhaya</t>
  </si>
  <si>
    <t>Icon Fast Dunderry</t>
  </si>
  <si>
    <t>Chopper Sunny Funny</t>
  </si>
  <si>
    <t>Towy's Pride</t>
  </si>
  <si>
    <t>Arya Welcoming Dog</t>
  </si>
  <si>
    <t>Delightfull Diana Sweet Collection</t>
  </si>
  <si>
    <t>Aksamit z Hedvábí</t>
  </si>
  <si>
    <t>Buri Buirdu Wai-Wad</t>
  </si>
  <si>
    <t>Janouchová</t>
  </si>
  <si>
    <t>Bella Penu Wai-Wad</t>
  </si>
  <si>
    <t>Ševčíková</t>
  </si>
  <si>
    <t>Daraska Mischenka</t>
  </si>
  <si>
    <t>Drbalová</t>
  </si>
  <si>
    <t>Flying Saphira Mischenka</t>
  </si>
  <si>
    <t>Tylečková</t>
  </si>
  <si>
    <t>Rejdová</t>
  </si>
  <si>
    <t>Hellebrandová</t>
  </si>
  <si>
    <t>Furyová</t>
  </si>
  <si>
    <t>Delphia Con Amore</t>
  </si>
  <si>
    <t>Caramelle Con Amore</t>
  </si>
  <si>
    <t>Heriet Trixtan</t>
  </si>
  <si>
    <t>Žáková</t>
  </si>
  <si>
    <t>Mlejnková</t>
  </si>
  <si>
    <t>Dvořáková</t>
  </si>
  <si>
    <t>Dufková</t>
  </si>
  <si>
    <t>Vašutová</t>
  </si>
  <si>
    <t>Slamencová</t>
  </si>
  <si>
    <t>Nejezchlebová</t>
  </si>
  <si>
    <t>Adamanta shining white star Canaveral- staff</t>
  </si>
  <si>
    <t>Flower Ar’Daroth</t>
  </si>
  <si>
    <t>Abby Rose RayllBeRi</t>
  </si>
  <si>
    <t>Vysočany</t>
  </si>
  <si>
    <t>Effulgence of World de Wallrock</t>
  </si>
  <si>
    <t>Hidalgo Daff Lásky dar</t>
  </si>
  <si>
    <t>Colors Of The Wild Invisible Wings</t>
  </si>
  <si>
    <t>Dark Storm de Wallrock</t>
  </si>
  <si>
    <t>Alpin Adelaine z Ranní mlhy</t>
  </si>
  <si>
    <t>Aware of Target Teribeck</t>
  </si>
  <si>
    <t>Dax Vili Zarya</t>
  </si>
  <si>
    <t>Homer Globe Glass</t>
  </si>
  <si>
    <t>ACE OF HEARTS Invisible Wings</t>
  </si>
  <si>
    <t>Giedi de Wallrock</t>
  </si>
  <si>
    <t>Hermiona Paluduz</t>
  </si>
  <si>
    <t>Funny Daisy Irater</t>
  </si>
  <si>
    <t>Killing me softly Riuna</t>
  </si>
  <si>
    <t>Koláčková</t>
  </si>
  <si>
    <t>Arvenus Wai-Wad</t>
  </si>
  <si>
    <t>Abbas Lilhaya</t>
  </si>
  <si>
    <t>Futun Al Zahra</t>
  </si>
  <si>
    <t>Camellia Deluca Moravia</t>
  </si>
  <si>
    <t>Zippo Libre na Klínkách</t>
  </si>
  <si>
    <t>Bentley Camino Bianca</t>
  </si>
  <si>
    <t>Overdose Bohemia Snap Dog</t>
  </si>
  <si>
    <t>Christopher Trixtan</t>
  </si>
  <si>
    <t>Kentucky Whiskey Rhoderick Sodar</t>
  </si>
  <si>
    <t>Atrey of Gold Teribeck</t>
  </si>
  <si>
    <t>Fedorišinová</t>
  </si>
  <si>
    <t>Duchečková</t>
  </si>
  <si>
    <t>Mošovská</t>
  </si>
  <si>
    <t>Doležalová</t>
  </si>
  <si>
    <t>Bučková</t>
  </si>
  <si>
    <t>Ramešová</t>
  </si>
  <si>
    <t>PL</t>
  </si>
  <si>
    <t>Ryslerová</t>
  </si>
  <si>
    <t>Kolářová</t>
  </si>
  <si>
    <t>Knichalová</t>
  </si>
  <si>
    <t>Netrefová</t>
  </si>
  <si>
    <t>Říhová</t>
  </si>
  <si>
    <t>Kolaříková</t>
  </si>
  <si>
    <t>Mikovec</t>
  </si>
  <si>
    <t>Jašková</t>
  </si>
  <si>
    <t>Vacenovská</t>
  </si>
  <si>
    <t>Dohnalová</t>
  </si>
  <si>
    <t>Janošíková</t>
  </si>
  <si>
    <t>Hanačíková</t>
  </si>
  <si>
    <t>Koláříková</t>
  </si>
  <si>
    <t>Hromádková</t>
  </si>
  <si>
    <t xml:space="preserve">Albor Asmaral </t>
  </si>
  <si>
    <t>Kutiová</t>
  </si>
  <si>
    <t>Artemis Princes of Andromeda Terra</t>
  </si>
  <si>
    <t>Afrodita Princes of Andromeda Terra</t>
  </si>
  <si>
    <t>Afalda Princess of Andromeda Terra</t>
  </si>
  <si>
    <t>Uhrová</t>
  </si>
  <si>
    <t>Zimová</t>
  </si>
  <si>
    <t>Chagy Putimská brána</t>
  </si>
  <si>
    <t>Cantara Anat Wai-Wad</t>
  </si>
  <si>
    <t>Calico Ninmah Wai-Wad</t>
  </si>
  <si>
    <t>Fohlová</t>
  </si>
  <si>
    <t>Trucker´s Bite The Dust</t>
  </si>
  <si>
    <t>Bia Balor Wai-Wad</t>
  </si>
  <si>
    <t>Belenus Benu Wai-Wad</t>
  </si>
  <si>
    <t>Tomanová</t>
  </si>
  <si>
    <t>Badawi z Alláhovy země</t>
  </si>
  <si>
    <t>Lachouia de Garde-Epee</t>
  </si>
  <si>
    <t>Ghaith Kel-es-Suf</t>
  </si>
  <si>
    <t>Agnes Rose RayllBeRi</t>
  </si>
  <si>
    <t>Carpe Diem Macushla</t>
  </si>
  <si>
    <t>Destiny Můj andílek</t>
  </si>
  <si>
    <t>Giuseppe Framon Bohemia</t>
  </si>
  <si>
    <t>Must Be Schadow Symphaty For The Devil</t>
  </si>
  <si>
    <t>Ruosteposken Helmenkalastaja</t>
  </si>
  <si>
    <t>Fatty Pillow Face z Úplňku</t>
  </si>
  <si>
    <t>Alfred Iksis</t>
  </si>
  <si>
    <t>Fleegr z Úplňku</t>
  </si>
  <si>
    <t>Gloria al Zahra</t>
  </si>
  <si>
    <t>Collin Deluca Moravia</t>
  </si>
  <si>
    <t>DE</t>
  </si>
  <si>
    <t>Udlínková</t>
  </si>
  <si>
    <t>Štěpánek</t>
  </si>
  <si>
    <t>Pestrota Bistkupstwo</t>
  </si>
  <si>
    <t>Vonšovská</t>
  </si>
  <si>
    <t>Jethro Caer Dallben</t>
  </si>
  <si>
    <t>Pínová</t>
  </si>
  <si>
    <t>Sebik Feritte Bugsy</t>
  </si>
  <si>
    <t>Chrpa</t>
  </si>
  <si>
    <t>Fee Bee Valentine Dods</t>
  </si>
  <si>
    <t>Bečková</t>
  </si>
  <si>
    <t>Fialková</t>
  </si>
  <si>
    <t>Zafira z Hedvábí</t>
  </si>
  <si>
    <t>Vránová</t>
  </si>
  <si>
    <t>Izzy Putimská brána</t>
  </si>
  <si>
    <t>Nevěčná</t>
  </si>
  <si>
    <t>Zahálková</t>
  </si>
  <si>
    <t>Charvátová</t>
  </si>
  <si>
    <t>Šarochová</t>
  </si>
  <si>
    <t>Hrabcová</t>
  </si>
  <si>
    <t>22.5.</t>
  </si>
  <si>
    <t>Bělečko</t>
  </si>
  <si>
    <t>26.6.</t>
  </si>
  <si>
    <t>Vranov</t>
  </si>
  <si>
    <t>5.7.</t>
  </si>
  <si>
    <t>31.7.-1.8.</t>
  </si>
  <si>
    <t>Velká Dobrá</t>
  </si>
  <si>
    <t>8.8.</t>
  </si>
  <si>
    <t>15.8.</t>
  </si>
  <si>
    <t>11.9.</t>
  </si>
  <si>
    <t>Ptýrov</t>
  </si>
  <si>
    <t>18.-19.9.</t>
  </si>
  <si>
    <t>Rynoltice - Jítrava</t>
  </si>
  <si>
    <t>16.-17.10.</t>
  </si>
  <si>
    <t>Orlov</t>
  </si>
  <si>
    <t>9.10.</t>
  </si>
  <si>
    <t>Hadisse Al Zahra</t>
  </si>
  <si>
    <t>Asaad Sayed Assahra</t>
  </si>
  <si>
    <t>Artemisia</t>
  </si>
  <si>
    <t>Bond Girl Below Hill</t>
  </si>
  <si>
    <t>Marková</t>
  </si>
  <si>
    <t>Akasha Just Coffee</t>
  </si>
  <si>
    <t>Coufalová</t>
  </si>
  <si>
    <t>Woodbrooks Royal Lemon Pepper</t>
  </si>
  <si>
    <t>Bestie Star of Andromeda Terra</t>
  </si>
  <si>
    <t>Říha</t>
  </si>
  <si>
    <t>Harrison z Višňového květu</t>
  </si>
  <si>
    <t>Dom As Goscha Reine Raven</t>
  </si>
  <si>
    <t>Quillaia Bistkupstwo</t>
  </si>
  <si>
    <t>Sally Fritte Bugsy</t>
  </si>
  <si>
    <t>Ambra Feritte Bugsy</t>
  </si>
  <si>
    <t>Dress Code Strip Invisible Wings</t>
  </si>
  <si>
    <t>Audrey Welcoming Dog</t>
  </si>
  <si>
    <t>Anna Chloe Bon Esprit</t>
  </si>
  <si>
    <t>Hannah Trixtan</t>
  </si>
  <si>
    <t>Ashaki Wawindaji Kidogo</t>
  </si>
  <si>
    <t>Ghini Mabanga</t>
  </si>
  <si>
    <t>Dexter Manominoko</t>
  </si>
  <si>
    <t>Akia Wawindaji Kidogo</t>
  </si>
  <si>
    <t>Odesza Bistkupstwo</t>
  </si>
  <si>
    <t>Brad Bradley Killkapi</t>
  </si>
  <si>
    <t>Legacy Hunter von Theresienstein</t>
  </si>
  <si>
    <t>Stejskalová</t>
  </si>
  <si>
    <t>Chia Assetto Corse</t>
  </si>
  <si>
    <t>Rejda</t>
  </si>
  <si>
    <t>Kersee Annaperla</t>
  </si>
  <si>
    <t>Šebestová</t>
  </si>
  <si>
    <t>Orici Talata Můj Andílek</t>
  </si>
  <si>
    <t>Vrael Můj andílek</t>
  </si>
  <si>
    <t>Medlíková</t>
  </si>
  <si>
    <t>Alucard Ni Sunaarashi</t>
  </si>
  <si>
    <t>C´Casablanka ag Dalvit</t>
  </si>
  <si>
    <t>Kubová</t>
  </si>
  <si>
    <t>Caritas Palesio Ojo Calienta</t>
  </si>
  <si>
    <t>Beryl z Hedvábí</t>
  </si>
  <si>
    <t>Lacinová</t>
  </si>
  <si>
    <t>Abby De Marte Moor Teribeck</t>
  </si>
  <si>
    <t>Darebníková</t>
  </si>
  <si>
    <t>Dacia Lady Nejlepší krása</t>
  </si>
  <si>
    <t>Sušinová</t>
  </si>
  <si>
    <t>Apolenka VIP Poppet</t>
  </si>
  <si>
    <t>Tausingerová</t>
  </si>
  <si>
    <t>Casper Green Marsh-Mallow life</t>
  </si>
  <si>
    <t>Smoláková</t>
  </si>
  <si>
    <t>Ferno Fiano Gallaunt</t>
  </si>
  <si>
    <t>Force Fiore Gallaunt</t>
  </si>
  <si>
    <t>Kala</t>
  </si>
  <si>
    <t>Torshammarens MS Tore</t>
  </si>
  <si>
    <t>Tykal</t>
  </si>
  <si>
    <t>Šímová</t>
  </si>
  <si>
    <t>Carambola Kandali Snaton</t>
  </si>
  <si>
    <t>Janoušková</t>
  </si>
  <si>
    <t>Min el Mariq Mullaya Qubkala</t>
  </si>
  <si>
    <t>Sag-I-Ashley Joelina</t>
  </si>
  <si>
    <t>Geroj's Gabriel z Višňového květu</t>
  </si>
  <si>
    <t>Bobotová</t>
  </si>
  <si>
    <t>Atrey Bacobian Mirabilis</t>
  </si>
  <si>
    <t>Ailis Under Sharp Hill</t>
  </si>
  <si>
    <t>Aisha Under Sharp Hill</t>
  </si>
  <si>
    <t>Belana ó Sliabh Róise</t>
  </si>
  <si>
    <t>A Maeve ó Sliabh Róise</t>
  </si>
  <si>
    <t>Greil</t>
  </si>
  <si>
    <t>Tilli Tileco</t>
  </si>
  <si>
    <t>dnf</t>
  </si>
  <si>
    <t>zranění</t>
  </si>
  <si>
    <t>Abbonie Il Sogno Reale</t>
  </si>
  <si>
    <t>Chalupecká</t>
  </si>
  <si>
    <t>Elisei Valentine Dogs</t>
  </si>
  <si>
    <t>Gamora z Úplňku</t>
  </si>
  <si>
    <t>Dancing Cranberry Invisible Wings</t>
  </si>
  <si>
    <t>Antoanett Bon Esprit</t>
  </si>
  <si>
    <t>Questr Vlapan</t>
  </si>
  <si>
    <t>Coffee Cortado VIP Poppet</t>
  </si>
  <si>
    <t>Moonlake Silver Bullet</t>
  </si>
  <si>
    <t>Arwyn Il Sogno Reale</t>
  </si>
  <si>
    <t>De Cameron Invisible Wings</t>
  </si>
  <si>
    <t>Deck Of Red Cards Invisible Wings</t>
  </si>
  <si>
    <t>Jeromee Tiger Lásky dar</t>
  </si>
  <si>
    <t>Light of the Night Rhoderick Sodar</t>
  </si>
  <si>
    <t>Eryx de Entresaltos</t>
  </si>
  <si>
    <t>Hraběová</t>
  </si>
  <si>
    <t>Blizzard Star of Andromeda Terra</t>
  </si>
  <si>
    <t>Kiss and Tell Matrioshka</t>
  </si>
  <si>
    <t>Capella Manominoko</t>
  </si>
  <si>
    <t>Going for Win Naslediye Etera</t>
  </si>
  <si>
    <t>Vida Winter Suntastic</t>
  </si>
  <si>
    <t>Dumisani Chanzo Cha Nile</t>
  </si>
  <si>
    <t>Garry Prince Of Mabanga</t>
  </si>
  <si>
    <t>Gibson Warrior of Burudika</t>
  </si>
  <si>
    <t>Armageddon Element Adrenaline</t>
  </si>
  <si>
    <t>Iowa Miss Beauty Sarah Fareh</t>
  </si>
  <si>
    <t>Kouřil</t>
  </si>
  <si>
    <t>Kopytová</t>
  </si>
  <si>
    <t>Avalanche Daraska</t>
  </si>
  <si>
    <t>Toušová</t>
  </si>
  <si>
    <t>Kasjopea Flegeton</t>
  </si>
  <si>
    <t>DK</t>
  </si>
  <si>
    <t>Amanita Bacobian Mirabilis</t>
  </si>
  <si>
    <t>I am Pati's Son Tatranská labka</t>
  </si>
  <si>
    <t>Onga Bistkupstwo</t>
  </si>
  <si>
    <t>Hančlová</t>
  </si>
  <si>
    <t>Hasman</t>
  </si>
  <si>
    <t>Pešice</t>
  </si>
  <si>
    <t>odstoupil</t>
  </si>
  <si>
    <t>Zoomee Annaperla</t>
  </si>
  <si>
    <t>Just Joy z Koloseum</t>
  </si>
  <si>
    <t>Xulia Super Charty</t>
  </si>
  <si>
    <t>Zenyatta Annaperla</t>
  </si>
  <si>
    <t>Adina won Sliwowitz</t>
  </si>
  <si>
    <t>Exc</t>
  </si>
  <si>
    <t>Thiago Tileco</t>
  </si>
  <si>
    <t>Černý</t>
  </si>
  <si>
    <t>exc</t>
  </si>
  <si>
    <t>Coccinelle Coco Deluca Moravia</t>
  </si>
  <si>
    <t>Inaya Al Zahra</t>
  </si>
  <si>
    <t>A'Yassin Saloém's</t>
  </si>
  <si>
    <t>Bárta</t>
  </si>
  <si>
    <t>Caritas Palesio Ojoghina</t>
  </si>
  <si>
    <t>Magh Itha`s Belinda</t>
  </si>
  <si>
    <t>Rabilargo`s Eloy</t>
  </si>
  <si>
    <t>Incali Spirit Anarosa</t>
  </si>
  <si>
    <t>Mozart de Galgos de la Cruz</t>
  </si>
  <si>
    <t>Alagesia Iah Wai-Wad</t>
  </si>
  <si>
    <t>Silvento Orion</t>
  </si>
  <si>
    <t>Mizera</t>
  </si>
  <si>
    <t>Zídková</t>
  </si>
  <si>
    <t>Maier</t>
  </si>
  <si>
    <t>QUEEN BEATRIX BEAMI SAHRAK</t>
  </si>
  <si>
    <t>Dudová</t>
  </si>
  <si>
    <t>Quartz Beami Sahrak</t>
  </si>
  <si>
    <t>Skřivánková</t>
  </si>
  <si>
    <t>Bella Star of Andromeda Terra</t>
  </si>
  <si>
    <t>Fondo Fredo Gallaunt</t>
  </si>
  <si>
    <t>Black Jack Millenium Fantasy</t>
  </si>
  <si>
    <t>Křenková</t>
  </si>
  <si>
    <t>No Limits Brodwinek</t>
  </si>
  <si>
    <t>Winner Brodwinek</t>
  </si>
  <si>
    <t>Buster Čebuko</t>
  </si>
  <si>
    <t>Osvaldová</t>
  </si>
  <si>
    <t>Fau</t>
  </si>
  <si>
    <t>GRACE Czech Spring</t>
  </si>
  <si>
    <t>Póč</t>
  </si>
  <si>
    <t>Puma Brodwinek</t>
  </si>
  <si>
    <t>Kovalská</t>
  </si>
  <si>
    <t>odstoupila</t>
  </si>
  <si>
    <t>Dayda Lussy Ready Go</t>
  </si>
  <si>
    <t>Esme Gandamak Slovakia</t>
  </si>
  <si>
    <t>Malek</t>
  </si>
  <si>
    <t>Bendová</t>
  </si>
  <si>
    <t>odstouila</t>
  </si>
  <si>
    <t>Tonny Tileco</t>
  </si>
  <si>
    <t>Barák</t>
  </si>
  <si>
    <t>Vlčková</t>
  </si>
  <si>
    <t>Ellien Danny Valentine Dogs</t>
  </si>
  <si>
    <t>Tothová</t>
  </si>
  <si>
    <t>Havranová</t>
  </si>
  <si>
    <t>Coca-Cola Killkapi</t>
  </si>
  <si>
    <t>River Song Můj andílek</t>
  </si>
  <si>
    <t>Feel Good Czech Spring</t>
  </si>
  <si>
    <t>Fatality Z úplňku</t>
  </si>
  <si>
    <t>Fenuku Krumloš</t>
  </si>
  <si>
    <t>Aziza Wawindaji Kidogo</t>
  </si>
  <si>
    <t>Ballady Manominoko</t>
  </si>
  <si>
    <t>Sunastic Vida Winter</t>
  </si>
  <si>
    <t>Naslediye Etera Going for Win</t>
  </si>
  <si>
    <t>Anchesenamon Queen Florina’s Diamonds</t>
  </si>
  <si>
    <t>Nguyenová</t>
  </si>
  <si>
    <t>Bechanel Tokoto Trikonto</t>
  </si>
  <si>
    <t>Havlíčková</t>
  </si>
  <si>
    <t>Kráčmarová</t>
  </si>
  <si>
    <t>Jurůjová</t>
  </si>
  <si>
    <t>Ungermanová</t>
  </si>
  <si>
    <t>Zálabská</t>
  </si>
  <si>
    <t>Jozífová</t>
  </si>
  <si>
    <t>Jastrzembská</t>
  </si>
  <si>
    <t>Pudová</t>
  </si>
  <si>
    <t>Rajnochová</t>
  </si>
  <si>
    <t>Amber Petrificus Totalus</t>
  </si>
  <si>
    <t>Abryanne Petrificus Totalus</t>
  </si>
  <si>
    <t>Arney Petrificus Totalus</t>
  </si>
  <si>
    <t>EXC</t>
  </si>
  <si>
    <t>Stohrová</t>
  </si>
  <si>
    <t>Hostáňová</t>
  </si>
  <si>
    <t>Netolická</t>
  </si>
  <si>
    <t>SK</t>
  </si>
  <si>
    <t>Qwintina</t>
  </si>
  <si>
    <t>Ghanna Kel-es-Suf</t>
  </si>
  <si>
    <t>Haletka Mischenka</t>
  </si>
  <si>
    <t>Apocalypse Daraska</t>
  </si>
  <si>
    <t>Řeháková</t>
  </si>
  <si>
    <t>Goldie Ellie Irater</t>
  </si>
  <si>
    <t>Pertlová</t>
  </si>
  <si>
    <t>Lady Lissa Riuna</t>
  </si>
  <si>
    <t>Lucky Boy Riuna</t>
  </si>
  <si>
    <t>Dedek</t>
  </si>
  <si>
    <t>Chantia Feritte Bugsy</t>
  </si>
  <si>
    <t>LOGAN Ilare Bulchimo (FCI)</t>
  </si>
  <si>
    <t>Wind Flower Feritte Bugsy</t>
  </si>
  <si>
    <t>Durisová</t>
  </si>
  <si>
    <t>IT GREY Butterfly Bacardi</t>
  </si>
  <si>
    <t>Novatica (FCI) SEASTORM SOUND</t>
  </si>
  <si>
    <t>Holoch</t>
  </si>
  <si>
    <t>Caros z Tripu</t>
  </si>
  <si>
    <t>Klugarová</t>
  </si>
  <si>
    <t>Andre Dumont Atifa</t>
  </si>
  <si>
    <t>Asher Petrificus Totalus</t>
  </si>
  <si>
    <t>Abaelardo BE OR NOT TO BE IRON</t>
  </si>
  <si>
    <t>Abaelardo AMARETTO HARY</t>
  </si>
  <si>
    <t>Sirocco Sighthounds (FCI) STARDUST</t>
  </si>
  <si>
    <t>¨PL</t>
  </si>
  <si>
    <t>Kohútová</t>
  </si>
  <si>
    <t>Caracala Aiás Wai-Wad</t>
  </si>
  <si>
    <t>Košnarová</t>
  </si>
  <si>
    <t>Bathlea Star of Andromeda Terra</t>
  </si>
  <si>
    <t>Bazalová</t>
  </si>
  <si>
    <t>Cristal Wicari</t>
  </si>
  <si>
    <t>Crabatt Arogant Rozárka</t>
  </si>
  <si>
    <t>Bartošová</t>
  </si>
  <si>
    <t>SWIFT CUSTOM Rushmaniac</t>
  </si>
  <si>
    <t>Malgranda Fasko (FCI) SAHO</t>
  </si>
  <si>
    <t>All My Love of Suriya</t>
  </si>
  <si>
    <t>Matisse Henri Royalty Grace</t>
  </si>
  <si>
    <t xml:space="preserve">Akhil Dżamilafalak </t>
  </si>
  <si>
    <t>Aurora Petrificus Totalus</t>
  </si>
  <si>
    <t>Komrska</t>
  </si>
  <si>
    <t>Noamie Campbell du Champ des Rivieres</t>
  </si>
  <si>
    <t>Gamora Princess Mischenka</t>
  </si>
  <si>
    <t xml:space="preserve">Effloresco's Pippilotta </t>
  </si>
  <si>
    <t xml:space="preserve">Effloresco's Ondra Mae </t>
  </si>
  <si>
    <t>Dalilla Czári Falka</t>
  </si>
  <si>
    <t>Orphee Bohemia Snap Dog</t>
  </si>
  <si>
    <t>Pašková</t>
  </si>
  <si>
    <t>Darling Dobby New Fedar</t>
  </si>
  <si>
    <t>Brachtová</t>
  </si>
  <si>
    <t>Calley Zarya</t>
  </si>
  <si>
    <t>Knoppová</t>
  </si>
  <si>
    <t>Ceridwen Enki Wai-Wad</t>
  </si>
  <si>
    <t>PLEMENO</t>
  </si>
  <si>
    <t>1. MÍSTO</t>
  </si>
  <si>
    <t>2. MÍSTO</t>
  </si>
  <si>
    <t>3. MÍSTO</t>
  </si>
  <si>
    <t>KATEGORIE</t>
  </si>
  <si>
    <t>PES / FENA</t>
  </si>
  <si>
    <t>BODY</t>
  </si>
  <si>
    <t>MAJITEL</t>
  </si>
  <si>
    <t>Hartmannová Markéta</t>
  </si>
  <si>
    <t>Štěpánek Petr</t>
  </si>
  <si>
    <t>Vágnerová Monika</t>
  </si>
  <si>
    <t>Vachová Andrea</t>
  </si>
  <si>
    <t>Breathe Raw ana aiyzarúh Delenimentum</t>
  </si>
  <si>
    <t>Kráčmarová Helena</t>
  </si>
  <si>
    <t xml:space="preserve">WHIPPET  </t>
  </si>
  <si>
    <t>COURSINGOVÝ VÍTĚZ 2021</t>
  </si>
  <si>
    <t>Němcová Andrea</t>
  </si>
  <si>
    <t>Kubínová Martina</t>
  </si>
  <si>
    <t>Duchečková Ivana</t>
  </si>
  <si>
    <t>Ramešová Kateřina</t>
  </si>
  <si>
    <t>Fanatic Mischenka</t>
  </si>
  <si>
    <t>Anoush Century Mohabbat</t>
  </si>
  <si>
    <t>Bria Iksis</t>
  </si>
  <si>
    <t>Krupková</t>
  </si>
  <si>
    <t>Olivia Newton John Beami Sahrak</t>
  </si>
  <si>
    <t>Burešová</t>
  </si>
  <si>
    <t>Hartmannová Štěpánka</t>
  </si>
  <si>
    <t>Laube Bedřich</t>
  </si>
  <si>
    <t>Havrdová Kamila</t>
  </si>
  <si>
    <t>Hynková Slezáková Josefína</t>
  </si>
  <si>
    <t>Kastlová Petra</t>
  </si>
  <si>
    <t>Fritzová Nikola</t>
  </si>
  <si>
    <t>Žáková Barbora</t>
  </si>
  <si>
    <t>Toman Ivo</t>
  </si>
  <si>
    <t>Metelková Denisa</t>
  </si>
  <si>
    <t>Dohnalová Šárka</t>
  </si>
  <si>
    <t>Tvarogová / Barák</t>
  </si>
  <si>
    <t>Barák Zdeněk</t>
  </si>
  <si>
    <t>Krejčová Eva</t>
  </si>
  <si>
    <t>Kristýna Fedorišinová</t>
  </si>
  <si>
    <t>Pínová Kateřina</t>
  </si>
  <si>
    <t>Doležalová Kateřina</t>
  </si>
  <si>
    <t>Pešice Jiří</t>
  </si>
  <si>
    <t>Dzurová Monika</t>
  </si>
  <si>
    <t>Kníchalová Dominika</t>
  </si>
  <si>
    <t>Novotná Radka</t>
  </si>
  <si>
    <t>Coufalová Monika</t>
  </si>
  <si>
    <t>Dostihová a coursingová komise vyhlašuje pořadí na prvních třech místech v jednotlivých kategoriích v soutěži Coursingový vítěz roku 2021. Majitelé vítězů budou pozváni na slavnostní vyhlášení emailem.</t>
  </si>
  <si>
    <t>Tykal Milan</t>
  </si>
  <si>
    <t>Hugo Jaroslav</t>
  </si>
  <si>
    <t>Popelková Lucie</t>
  </si>
  <si>
    <t>Mizera Jaroslav</t>
  </si>
  <si>
    <t>Šímová Jana</t>
  </si>
  <si>
    <t>Hrabcová Renata</t>
  </si>
  <si>
    <t>Novotná Hana</t>
  </si>
  <si>
    <t>Hančlová Tereza</t>
  </si>
  <si>
    <t>Bučková Hamilton Pavla</t>
  </si>
  <si>
    <t>Just Coffee Akasha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</si>
</sst>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Arial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2" fillId="0" borderId="0" xfId="0" applyFont="1"/>
    <xf numFmtId="0" fontId="6" fillId="2" borderId="1" xfId="0" applyFont="1" applyFill="1" applyBorder="1"/>
    <xf numFmtId="0" fontId="5" fillId="0" borderId="0" xfId="0" applyFont="1"/>
    <xf numFmtId="0" fontId="8" fillId="0" borderId="1" xfId="0" applyFont="1" applyBorder="1"/>
    <xf numFmtId="0" fontId="9" fillId="0" borderId="1" xfId="0" applyFont="1" applyBorder="1"/>
    <xf numFmtId="0" fontId="1" fillId="3" borderId="0" xfId="0" applyFont="1" applyFill="1" applyBorder="1"/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9" fillId="3" borderId="1" xfId="0" applyFont="1" applyFill="1" applyBorder="1"/>
    <xf numFmtId="0" fontId="1" fillId="3" borderId="1" xfId="0" applyFont="1" applyFill="1" applyBorder="1"/>
    <xf numFmtId="0" fontId="11" fillId="0" borderId="1" xfId="0" applyFont="1" applyBorder="1"/>
    <xf numFmtId="0" fontId="11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13" fillId="0" borderId="0" xfId="0" applyFont="1"/>
    <xf numFmtId="0" fontId="9" fillId="3" borderId="3" xfId="0" applyFont="1" applyFill="1" applyBorder="1"/>
    <xf numFmtId="0" fontId="10" fillId="0" borderId="0" xfId="0" applyFont="1" applyBorder="1"/>
    <xf numFmtId="0" fontId="9" fillId="3" borderId="0" xfId="0" applyFont="1" applyFill="1" applyBorder="1"/>
    <xf numFmtId="0" fontId="14" fillId="2" borderId="1" xfId="0" applyFont="1" applyFill="1" applyBorder="1"/>
    <xf numFmtId="0" fontId="0" fillId="0" borderId="0" xfId="0" applyBorder="1"/>
    <xf numFmtId="0" fontId="10" fillId="3" borderId="1" xfId="0" applyFont="1" applyFill="1" applyBorder="1"/>
    <xf numFmtId="0" fontId="1" fillId="0" borderId="1" xfId="0" applyFont="1" applyBorder="1"/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textRotation="90" wrapText="1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5" fillId="2" borderId="0" xfId="0" applyFont="1" applyFill="1" applyBorder="1"/>
    <xf numFmtId="0" fontId="2" fillId="2" borderId="0" xfId="0" applyFont="1" applyFill="1" applyBorder="1"/>
    <xf numFmtId="0" fontId="12" fillId="2" borderId="0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0" fillId="3" borderId="4" xfId="0" applyFont="1" applyFill="1" applyBorder="1"/>
    <xf numFmtId="0" fontId="15" fillId="0" borderId="1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5" fillId="0" borderId="1" xfId="0" applyFont="1" applyBorder="1"/>
    <xf numFmtId="0" fontId="0" fillId="3" borderId="0" xfId="0" applyFill="1"/>
    <xf numFmtId="0" fontId="15" fillId="3" borderId="1" xfId="0" applyFont="1" applyFill="1" applyBorder="1" applyAlignment="1">
      <alignment vertical="center" wrapText="1"/>
    </xf>
    <xf numFmtId="0" fontId="16" fillId="2" borderId="18" xfId="0" applyFont="1" applyFill="1" applyBorder="1" applyAlignment="1">
      <alignment horizontal="center" textRotation="90" wrapText="1"/>
    </xf>
    <xf numFmtId="0" fontId="16" fillId="2" borderId="11" xfId="0" applyFont="1" applyFill="1" applyBorder="1" applyAlignment="1">
      <alignment horizontal="center" textRotation="90" wrapText="1"/>
    </xf>
    <xf numFmtId="0" fontId="6" fillId="3" borderId="1" xfId="0" applyFont="1" applyFill="1" applyBorder="1"/>
    <xf numFmtId="0" fontId="6" fillId="2" borderId="5" xfId="0" applyFont="1" applyFill="1" applyBorder="1"/>
    <xf numFmtId="0" fontId="0" fillId="0" borderId="1" xfId="0" applyBorder="1"/>
    <xf numFmtId="0" fontId="14" fillId="3" borderId="1" xfId="0" applyFont="1" applyFill="1" applyBorder="1"/>
    <xf numFmtId="0" fontId="17" fillId="0" borderId="1" xfId="0" applyFont="1" applyBorder="1"/>
    <xf numFmtId="0" fontId="1" fillId="2" borderId="0" xfId="0" applyFont="1" applyFill="1" applyBorder="1"/>
    <xf numFmtId="0" fontId="18" fillId="2" borderId="0" xfId="0" applyFont="1" applyFill="1" applyBorder="1"/>
    <xf numFmtId="0" fontId="19" fillId="2" borderId="14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18" fillId="0" borderId="0" xfId="0" applyFont="1"/>
    <xf numFmtId="0" fontId="21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horizontal="center" textRotation="90" wrapText="1"/>
    </xf>
    <xf numFmtId="0" fontId="19" fillId="2" borderId="10" xfId="0" applyFont="1" applyFill="1" applyBorder="1" applyAlignment="1">
      <alignment horizontal="center" textRotation="90" wrapText="1"/>
    </xf>
    <xf numFmtId="0" fontId="22" fillId="2" borderId="18" xfId="0" applyFont="1" applyFill="1" applyBorder="1" applyAlignment="1">
      <alignment horizontal="center" textRotation="90" wrapText="1"/>
    </xf>
    <xf numFmtId="0" fontId="22" fillId="2" borderId="11" xfId="0" applyFont="1" applyFill="1" applyBorder="1" applyAlignment="1">
      <alignment horizontal="center" textRotation="90" wrapText="1"/>
    </xf>
    <xf numFmtId="0" fontId="19" fillId="2" borderId="4" xfId="0" applyFont="1" applyFill="1" applyBorder="1"/>
    <xf numFmtId="0" fontId="23" fillId="2" borderId="6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9" fillId="0" borderId="1" xfId="0" applyFont="1" applyBorder="1" applyAlignment="1">
      <alignment vertical="center" wrapText="1"/>
    </xf>
    <xf numFmtId="0" fontId="25" fillId="3" borderId="0" xfId="0" applyFont="1" applyFill="1"/>
    <xf numFmtId="0" fontId="27" fillId="2" borderId="21" xfId="0" applyFont="1" applyFill="1" applyBorder="1" applyAlignment="1">
      <alignment vertical="center"/>
    </xf>
    <xf numFmtId="0" fontId="26" fillId="4" borderId="24" xfId="0" applyFont="1" applyFill="1" applyBorder="1" applyAlignment="1">
      <alignment horizontal="center" wrapText="1"/>
    </xf>
    <xf numFmtId="0" fontId="26" fillId="4" borderId="19" xfId="0" applyFont="1" applyFill="1" applyBorder="1" applyAlignment="1">
      <alignment horizontal="center"/>
    </xf>
    <xf numFmtId="0" fontId="26" fillId="4" borderId="19" xfId="0" applyFont="1" applyFill="1" applyBorder="1" applyAlignment="1">
      <alignment horizontal="center" wrapText="1"/>
    </xf>
    <xf numFmtId="0" fontId="26" fillId="2" borderId="24" xfId="0" applyFont="1" applyFill="1" applyBorder="1" applyAlignment="1">
      <alignment horizontal="center" wrapText="1"/>
    </xf>
    <xf numFmtId="0" fontId="26" fillId="2" borderId="19" xfId="0" applyFont="1" applyFill="1" applyBorder="1" applyAlignment="1">
      <alignment horizontal="center"/>
    </xf>
    <xf numFmtId="0" fontId="26" fillId="2" borderId="25" xfId="0" applyFont="1" applyFill="1" applyBorder="1" applyAlignment="1">
      <alignment horizontal="center"/>
    </xf>
    <xf numFmtId="0" fontId="26" fillId="5" borderId="19" xfId="0" applyFont="1" applyFill="1" applyBorder="1" applyAlignment="1">
      <alignment horizontal="center" wrapText="1"/>
    </xf>
    <xf numFmtId="0" fontId="26" fillId="5" borderId="19" xfId="0" applyFont="1" applyFill="1" applyBorder="1" applyAlignment="1">
      <alignment horizontal="center"/>
    </xf>
    <xf numFmtId="0" fontId="26" fillId="5" borderId="25" xfId="0" applyFont="1" applyFill="1" applyBorder="1" applyAlignment="1">
      <alignment horizontal="center"/>
    </xf>
    <xf numFmtId="0" fontId="27" fillId="4" borderId="27" xfId="0" applyFont="1" applyFill="1" applyBorder="1" applyAlignment="1">
      <alignment wrapText="1"/>
    </xf>
    <xf numFmtId="0" fontId="25" fillId="4" borderId="28" xfId="0" applyFont="1" applyFill="1" applyBorder="1" applyAlignment="1">
      <alignment horizontal="center"/>
    </xf>
    <xf numFmtId="0" fontId="25" fillId="4" borderId="29" xfId="0" applyFont="1" applyFill="1" applyBorder="1" applyAlignment="1">
      <alignment wrapText="1"/>
    </xf>
    <xf numFmtId="0" fontId="27" fillId="2" borderId="30" xfId="0" applyFont="1" applyFill="1" applyBorder="1" applyAlignment="1">
      <alignment wrapText="1"/>
    </xf>
    <xf numFmtId="0" fontId="25" fillId="2" borderId="31" xfId="0" applyFont="1" applyFill="1" applyBorder="1" applyAlignment="1">
      <alignment horizontal="center"/>
    </xf>
    <xf numFmtId="0" fontId="25" fillId="2" borderId="32" xfId="0" applyFont="1" applyFill="1" applyBorder="1"/>
    <xf numFmtId="0" fontId="27" fillId="5" borderId="30" xfId="0" applyFont="1" applyFill="1" applyBorder="1" applyAlignment="1">
      <alignment wrapText="1"/>
    </xf>
    <xf numFmtId="0" fontId="25" fillId="5" borderId="33" xfId="0" applyFont="1" applyFill="1" applyBorder="1" applyAlignment="1">
      <alignment horizontal="center"/>
    </xf>
    <xf numFmtId="0" fontId="25" fillId="5" borderId="32" xfId="0" applyFont="1" applyFill="1" applyBorder="1"/>
    <xf numFmtId="0" fontId="27" fillId="4" borderId="36" xfId="0" applyFont="1" applyFill="1" applyBorder="1" applyAlignment="1">
      <alignment wrapText="1"/>
    </xf>
    <xf numFmtId="0" fontId="25" fillId="4" borderId="35" xfId="0" applyFont="1" applyFill="1" applyBorder="1" applyAlignment="1">
      <alignment horizontal="center"/>
    </xf>
    <xf numFmtId="0" fontId="25" fillId="4" borderId="37" xfId="0" applyFont="1" applyFill="1" applyBorder="1" applyAlignment="1">
      <alignment wrapText="1"/>
    </xf>
    <xf numFmtId="0" fontId="27" fillId="2" borderId="36" xfId="0" applyFont="1" applyFill="1" applyBorder="1" applyAlignment="1">
      <alignment wrapText="1"/>
    </xf>
    <xf numFmtId="0" fontId="25" fillId="2" borderId="38" xfId="0" applyFont="1" applyFill="1" applyBorder="1" applyAlignment="1">
      <alignment horizontal="center"/>
    </xf>
    <xf numFmtId="0" fontId="25" fillId="2" borderId="37" xfId="0" applyFont="1" applyFill="1" applyBorder="1"/>
    <xf numFmtId="0" fontId="27" fillId="5" borderId="36" xfId="0" applyFont="1" applyFill="1" applyBorder="1" applyAlignment="1">
      <alignment wrapText="1"/>
    </xf>
    <xf numFmtId="0" fontId="25" fillId="5" borderId="39" xfId="0" applyFont="1" applyFill="1" applyBorder="1" applyAlignment="1">
      <alignment horizontal="center"/>
    </xf>
    <xf numFmtId="0" fontId="25" fillId="5" borderId="37" xfId="0" applyFont="1" applyFill="1" applyBorder="1"/>
    <xf numFmtId="0" fontId="27" fillId="2" borderId="27" xfId="0" applyFont="1" applyFill="1" applyBorder="1" applyAlignment="1">
      <alignment wrapText="1"/>
    </xf>
    <xf numFmtId="0" fontId="25" fillId="2" borderId="40" xfId="0" applyFont="1" applyFill="1" applyBorder="1" applyAlignment="1">
      <alignment horizontal="center"/>
    </xf>
    <xf numFmtId="0" fontId="25" fillId="2" borderId="29" xfId="0" applyFont="1" applyFill="1" applyBorder="1"/>
    <xf numFmtId="0" fontId="27" fillId="5" borderId="27" xfId="0" applyFont="1" applyFill="1" applyBorder="1" applyAlignment="1">
      <alignment wrapText="1"/>
    </xf>
    <xf numFmtId="0" fontId="25" fillId="5" borderId="28" xfId="0" applyFont="1" applyFill="1" applyBorder="1" applyAlignment="1">
      <alignment horizontal="center"/>
    </xf>
    <xf numFmtId="0" fontId="25" fillId="5" borderId="29" xfId="0" applyFont="1" applyFill="1" applyBorder="1"/>
    <xf numFmtId="0" fontId="27" fillId="4" borderId="30" xfId="0" applyFont="1" applyFill="1" applyBorder="1" applyAlignment="1">
      <alignment wrapText="1"/>
    </xf>
    <xf numFmtId="0" fontId="25" fillId="4" borderId="32" xfId="0" applyFont="1" applyFill="1" applyBorder="1" applyAlignment="1">
      <alignment wrapText="1"/>
    </xf>
    <xf numFmtId="0" fontId="25" fillId="4" borderId="33" xfId="0" applyFont="1" applyFill="1" applyBorder="1" applyAlignment="1">
      <alignment horizontal="center"/>
    </xf>
    <xf numFmtId="0" fontId="25" fillId="4" borderId="39" xfId="0" applyFont="1" applyFill="1" applyBorder="1" applyAlignment="1">
      <alignment horizontal="center"/>
    </xf>
    <xf numFmtId="0" fontId="28" fillId="0" borderId="41" xfId="0" applyFont="1" applyBorder="1"/>
    <xf numFmtId="0" fontId="28" fillId="0" borderId="42" xfId="0" applyFont="1" applyBorder="1"/>
    <xf numFmtId="0" fontId="25" fillId="5" borderId="29" xfId="0" applyFont="1" applyFill="1" applyBorder="1" applyAlignment="1">
      <alignment wrapText="1"/>
    </xf>
    <xf numFmtId="0" fontId="27" fillId="4" borderId="43" xfId="0" applyFont="1" applyFill="1" applyBorder="1" applyAlignment="1">
      <alignment wrapText="1"/>
    </xf>
    <xf numFmtId="0" fontId="25" fillId="4" borderId="44" xfId="0" applyFont="1" applyFill="1" applyBorder="1" applyAlignment="1">
      <alignment horizontal="center"/>
    </xf>
    <xf numFmtId="0" fontId="25" fillId="4" borderId="45" xfId="0" applyFont="1" applyFill="1" applyBorder="1" applyAlignment="1">
      <alignment wrapText="1"/>
    </xf>
    <xf numFmtId="0" fontId="27" fillId="2" borderId="43" xfId="0" applyFont="1" applyFill="1" applyBorder="1" applyAlignment="1">
      <alignment wrapText="1"/>
    </xf>
    <xf numFmtId="0" fontId="25" fillId="2" borderId="46" xfId="0" applyFont="1" applyFill="1" applyBorder="1" applyAlignment="1">
      <alignment horizontal="center"/>
    </xf>
    <xf numFmtId="0" fontId="25" fillId="2" borderId="45" xfId="0" applyFont="1" applyFill="1" applyBorder="1"/>
    <xf numFmtId="0" fontId="27" fillId="5" borderId="43" xfId="0" applyFont="1" applyFill="1" applyBorder="1" applyAlignment="1">
      <alignment wrapText="1"/>
    </xf>
    <xf numFmtId="0" fontId="25" fillId="5" borderId="44" xfId="0" applyFont="1" applyFill="1" applyBorder="1" applyAlignment="1">
      <alignment horizontal="center"/>
    </xf>
    <xf numFmtId="0" fontId="25" fillId="5" borderId="45" xfId="0" applyFont="1" applyFill="1" applyBorder="1" applyAlignment="1">
      <alignment wrapText="1"/>
    </xf>
    <xf numFmtId="0" fontId="27" fillId="3" borderId="47" xfId="0" applyFont="1" applyFill="1" applyBorder="1" applyAlignment="1">
      <alignment vertical="center" wrapText="1"/>
    </xf>
    <xf numFmtId="0" fontId="28" fillId="0" borderId="48" xfId="0" applyFont="1" applyBorder="1"/>
    <xf numFmtId="0" fontId="27" fillId="4" borderId="49" xfId="0" applyFont="1" applyFill="1" applyBorder="1" applyAlignment="1">
      <alignment wrapText="1"/>
    </xf>
    <xf numFmtId="0" fontId="25" fillId="4" borderId="50" xfId="0" applyFont="1" applyFill="1" applyBorder="1" applyAlignment="1">
      <alignment horizontal="center"/>
    </xf>
    <xf numFmtId="0" fontId="25" fillId="4" borderId="51" xfId="0" applyFont="1" applyFill="1" applyBorder="1" applyAlignment="1">
      <alignment wrapText="1"/>
    </xf>
    <xf numFmtId="0" fontId="27" fillId="2" borderId="49" xfId="0" applyFont="1" applyFill="1" applyBorder="1" applyAlignment="1">
      <alignment wrapText="1"/>
    </xf>
    <xf numFmtId="0" fontId="25" fillId="2" borderId="52" xfId="0" applyFont="1" applyFill="1" applyBorder="1" applyAlignment="1">
      <alignment horizontal="center"/>
    </xf>
    <xf numFmtId="0" fontId="25" fillId="2" borderId="51" xfId="0" applyFont="1" applyFill="1" applyBorder="1"/>
    <xf numFmtId="0" fontId="27" fillId="5" borderId="49" xfId="0" applyFont="1" applyFill="1" applyBorder="1" applyAlignment="1">
      <alignment wrapText="1"/>
    </xf>
    <xf numFmtId="0" fontId="25" fillId="5" borderId="50" xfId="0" applyFont="1" applyFill="1" applyBorder="1" applyAlignment="1">
      <alignment horizontal="center"/>
    </xf>
    <xf numFmtId="0" fontId="25" fillId="5" borderId="51" xfId="0" applyFont="1" applyFill="1" applyBorder="1"/>
    <xf numFmtId="0" fontId="27" fillId="3" borderId="23" xfId="0" applyFont="1" applyFill="1" applyBorder="1" applyAlignment="1">
      <alignment vertical="center" wrapText="1"/>
    </xf>
    <xf numFmtId="0" fontId="27" fillId="4" borderId="53" xfId="0" applyFont="1" applyFill="1" applyBorder="1" applyAlignment="1">
      <alignment wrapText="1"/>
    </xf>
    <xf numFmtId="0" fontId="25" fillId="4" borderId="54" xfId="0" applyFont="1" applyFill="1" applyBorder="1" applyAlignment="1">
      <alignment horizontal="center"/>
    </xf>
    <xf numFmtId="0" fontId="25" fillId="4" borderId="55" xfId="0" applyFont="1" applyFill="1" applyBorder="1" applyAlignment="1">
      <alignment wrapText="1"/>
    </xf>
    <xf numFmtId="0" fontId="27" fillId="2" borderId="53" xfId="0" applyFont="1" applyFill="1" applyBorder="1" applyAlignment="1">
      <alignment wrapText="1"/>
    </xf>
    <xf numFmtId="0" fontId="25" fillId="2" borderId="56" xfId="0" applyFont="1" applyFill="1" applyBorder="1" applyAlignment="1">
      <alignment horizontal="center"/>
    </xf>
    <xf numFmtId="0" fontId="25" fillId="2" borderId="55" xfId="0" applyFont="1" applyFill="1" applyBorder="1"/>
    <xf numFmtId="0" fontId="27" fillId="5" borderId="53" xfId="0" applyFont="1" applyFill="1" applyBorder="1" applyAlignment="1">
      <alignment wrapText="1"/>
    </xf>
    <xf numFmtId="0" fontId="25" fillId="5" borderId="54" xfId="0" applyFont="1" applyFill="1" applyBorder="1" applyAlignment="1">
      <alignment horizontal="center"/>
    </xf>
    <xf numFmtId="0" fontId="25" fillId="5" borderId="55" xfId="0" applyFont="1" applyFill="1" applyBorder="1"/>
    <xf numFmtId="0" fontId="25" fillId="2" borderId="37" xfId="0" applyFont="1" applyFill="1" applyBorder="1" applyAlignment="1">
      <alignment wrapText="1"/>
    </xf>
    <xf numFmtId="0" fontId="27" fillId="4" borderId="53" xfId="0" applyFont="1" applyFill="1" applyBorder="1" applyAlignment="1">
      <alignment horizontal="left" vertical="center" wrapText="1"/>
    </xf>
    <xf numFmtId="0" fontId="27" fillId="2" borderId="57" xfId="0" applyFont="1" applyFill="1" applyBorder="1" applyAlignment="1">
      <alignment wrapText="1"/>
    </xf>
    <xf numFmtId="0" fontId="25" fillId="2" borderId="58" xfId="0" applyFont="1" applyFill="1" applyBorder="1" applyAlignment="1">
      <alignment horizontal="center"/>
    </xf>
    <xf numFmtId="0" fontId="25" fillId="2" borderId="59" xfId="0" applyFont="1" applyFill="1" applyBorder="1"/>
    <xf numFmtId="0" fontId="27" fillId="4" borderId="57" xfId="0" applyFont="1" applyFill="1" applyBorder="1" applyAlignment="1">
      <alignment wrapText="1"/>
    </xf>
    <xf numFmtId="0" fontId="25" fillId="4" borderId="60" xfId="0" applyFont="1" applyFill="1" applyBorder="1" applyAlignment="1">
      <alignment horizontal="center"/>
    </xf>
    <xf numFmtId="0" fontId="25" fillId="4" borderId="59" xfId="0" applyFont="1" applyFill="1" applyBorder="1" applyAlignment="1">
      <alignment wrapText="1"/>
    </xf>
    <xf numFmtId="0" fontId="27" fillId="5" borderId="57" xfId="0" applyFont="1" applyFill="1" applyBorder="1" applyAlignment="1">
      <alignment wrapText="1"/>
    </xf>
    <xf numFmtId="0" fontId="25" fillId="5" borderId="60" xfId="0" applyFont="1" applyFill="1" applyBorder="1" applyAlignment="1">
      <alignment horizontal="center"/>
    </xf>
    <xf numFmtId="0" fontId="25" fillId="5" borderId="59" xfId="0" applyFont="1" applyFill="1" applyBorder="1"/>
    <xf numFmtId="0" fontId="29" fillId="0" borderId="24" xfId="0" applyFont="1" applyBorder="1" applyAlignment="1">
      <alignment wrapText="1"/>
    </xf>
    <xf numFmtId="0" fontId="27" fillId="3" borderId="24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wrapText="1"/>
    </xf>
    <xf numFmtId="0" fontId="27" fillId="0" borderId="0" xfId="0" applyFont="1"/>
    <xf numFmtId="0" fontId="27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26" fillId="0" borderId="0" xfId="0" applyFont="1"/>
    <xf numFmtId="0" fontId="27" fillId="3" borderId="24" xfId="0" applyFont="1" applyFill="1" applyBorder="1" applyAlignment="1">
      <alignment vertical="center" wrapText="1"/>
    </xf>
    <xf numFmtId="0" fontId="27" fillId="3" borderId="34" xfId="0" applyFont="1" applyFill="1" applyBorder="1" applyAlignment="1">
      <alignment vertical="center" wrapText="1"/>
    </xf>
    <xf numFmtId="0" fontId="5" fillId="4" borderId="1" xfId="0" applyFont="1" applyFill="1" applyBorder="1"/>
    <xf numFmtId="0" fontId="22" fillId="3" borderId="1" xfId="0" applyFont="1" applyFill="1" applyBorder="1"/>
    <xf numFmtId="0" fontId="9" fillId="4" borderId="1" xfId="0" applyFont="1" applyFill="1" applyBorder="1"/>
    <xf numFmtId="0" fontId="1" fillId="4" borderId="1" xfId="0" applyFont="1" applyFill="1" applyBorder="1"/>
    <xf numFmtId="0" fontId="1" fillId="3" borderId="3" xfId="0" applyFont="1" applyFill="1" applyBorder="1"/>
    <xf numFmtId="0" fontId="1" fillId="0" borderId="3" xfId="0" applyFont="1" applyBorder="1"/>
    <xf numFmtId="0" fontId="10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25" fillId="5" borderId="37" xfId="0" applyFont="1" applyFill="1" applyBorder="1" applyAlignment="1">
      <alignment wrapText="1"/>
    </xf>
    <xf numFmtId="0" fontId="29" fillId="0" borderId="25" xfId="0" applyFont="1" applyBorder="1" applyAlignment="1">
      <alignment vertical="center"/>
    </xf>
    <xf numFmtId="0" fontId="29" fillId="0" borderId="47" xfId="0" applyFont="1" applyBorder="1" applyAlignment="1">
      <alignment vertical="center" wrapText="1"/>
    </xf>
    <xf numFmtId="0" fontId="28" fillId="0" borderId="61" xfId="0" applyFont="1" applyBorder="1"/>
    <xf numFmtId="0" fontId="28" fillId="0" borderId="62" xfId="0" applyFont="1" applyBorder="1"/>
    <xf numFmtId="0" fontId="28" fillId="0" borderId="25" xfId="0" applyFont="1" applyBorder="1"/>
    <xf numFmtId="0" fontId="26" fillId="2" borderId="25" xfId="0" applyFont="1" applyFill="1" applyBorder="1" applyAlignment="1">
      <alignment vertical="center"/>
    </xf>
    <xf numFmtId="0" fontId="27" fillId="3" borderId="20" xfId="0" applyFont="1" applyFill="1" applyBorder="1" applyAlignment="1">
      <alignment horizontal="left" vertical="center" wrapText="1"/>
    </xf>
    <xf numFmtId="0" fontId="27" fillId="3" borderId="24" xfId="0" applyFont="1" applyFill="1" applyBorder="1" applyAlignment="1">
      <alignment horizontal="left" vertical="center" wrapText="1"/>
    </xf>
    <xf numFmtId="0" fontId="27" fillId="3" borderId="20" xfId="0" applyFont="1" applyFill="1" applyBorder="1" applyAlignment="1">
      <alignment vertical="center" wrapText="1"/>
    </xf>
    <xf numFmtId="0" fontId="27" fillId="3" borderId="24" xfId="0" applyFont="1" applyFill="1" applyBorder="1" applyAlignment="1">
      <alignment vertical="center" wrapText="1"/>
    </xf>
    <xf numFmtId="0" fontId="27" fillId="3" borderId="23" xfId="0" applyFont="1" applyFill="1" applyBorder="1" applyAlignment="1">
      <alignment vertical="center" wrapText="1"/>
    </xf>
    <xf numFmtId="0" fontId="27" fillId="3" borderId="19" xfId="0" applyFont="1" applyFill="1" applyBorder="1" applyAlignment="1">
      <alignment horizontal="center" wrapText="1"/>
    </xf>
    <xf numFmtId="0" fontId="27" fillId="3" borderId="26" xfId="0" applyFont="1" applyFill="1" applyBorder="1" applyAlignment="1">
      <alignment vertical="center" wrapText="1"/>
    </xf>
    <xf numFmtId="0" fontId="27" fillId="3" borderId="34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4" fillId="3" borderId="0" xfId="0" applyFont="1" applyFill="1" applyAlignment="1">
      <alignment horizontal="center"/>
    </xf>
    <xf numFmtId="0" fontId="26" fillId="2" borderId="20" xfId="0" applyFont="1" applyFill="1" applyBorder="1" applyAlignment="1">
      <alignment wrapText="1"/>
    </xf>
    <xf numFmtId="0" fontId="26" fillId="2" borderId="24" xfId="0" applyFont="1" applyFill="1" applyBorder="1" applyAlignment="1">
      <alignment wrapText="1"/>
    </xf>
    <xf numFmtId="0" fontId="24" fillId="4" borderId="20" xfId="0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4" fillId="2" borderId="21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5" borderId="21" xfId="0" applyFont="1" applyFill="1" applyBorder="1" applyAlignment="1">
      <alignment horizontal="center"/>
    </xf>
    <xf numFmtId="0" fontId="24" fillId="5" borderId="2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textRotation="90"/>
    </xf>
    <xf numFmtId="0" fontId="4" fillId="2" borderId="15" xfId="0" applyFont="1" applyFill="1" applyBorder="1" applyAlignment="1">
      <alignment horizontal="center" textRotation="90"/>
    </xf>
    <xf numFmtId="0" fontId="4" fillId="2" borderId="5" xfId="0" applyFont="1" applyFill="1" applyBorder="1" applyAlignment="1">
      <alignment horizontal="center" textRotation="90"/>
    </xf>
    <xf numFmtId="0" fontId="4" fillId="2" borderId="3" xfId="0" applyFont="1" applyFill="1" applyBorder="1" applyAlignment="1">
      <alignment horizontal="center" textRotation="90" wrapText="1"/>
    </xf>
    <xf numFmtId="0" fontId="4" fillId="2" borderId="15" xfId="0" applyFont="1" applyFill="1" applyBorder="1" applyAlignment="1">
      <alignment horizontal="center" textRotation="90" wrapText="1"/>
    </xf>
    <xf numFmtId="0" fontId="4" fillId="2" borderId="5" xfId="0" applyFont="1" applyFill="1" applyBorder="1" applyAlignment="1">
      <alignment horizontal="center" textRotation="90" wrapText="1"/>
    </xf>
    <xf numFmtId="0" fontId="20" fillId="2" borderId="3" xfId="0" applyFont="1" applyFill="1" applyBorder="1" applyAlignment="1">
      <alignment horizontal="center" textRotation="90"/>
    </xf>
    <xf numFmtId="0" fontId="20" fillId="2" borderId="15" xfId="0" applyFont="1" applyFill="1" applyBorder="1" applyAlignment="1">
      <alignment horizontal="center" textRotation="90"/>
    </xf>
    <xf numFmtId="0" fontId="20" fillId="2" borderId="5" xfId="0" applyFont="1" applyFill="1" applyBorder="1" applyAlignment="1">
      <alignment horizontal="center" textRotation="90"/>
    </xf>
    <xf numFmtId="0" fontId="20" fillId="2" borderId="3" xfId="0" applyFont="1" applyFill="1" applyBorder="1" applyAlignment="1">
      <alignment horizontal="center" textRotation="90" wrapText="1"/>
    </xf>
    <xf numFmtId="0" fontId="20" fillId="2" borderId="15" xfId="0" applyFont="1" applyFill="1" applyBorder="1" applyAlignment="1">
      <alignment horizontal="center" textRotation="90" wrapText="1"/>
    </xf>
    <xf numFmtId="0" fontId="20" fillId="2" borderId="5" xfId="0" applyFont="1" applyFill="1" applyBorder="1" applyAlignment="1">
      <alignment horizont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02110-96EA-4C65-B5C3-28A3B4AAC94A}">
  <sheetPr>
    <pageSetUpPr fitToPage="1"/>
  </sheetPr>
  <dimension ref="A1:K27"/>
  <sheetViews>
    <sheetView showGridLines="0" tabSelected="1" workbookViewId="0">
      <selection activeCell="A2" sqref="A2:K2"/>
    </sheetView>
  </sheetViews>
  <sheetFormatPr defaultRowHeight="15.75" x14ac:dyDescent="0.25"/>
  <cols>
    <col min="1" max="1" width="26.85546875" style="158" customWidth="1"/>
    <col min="2" max="2" width="12.5703125" style="159" customWidth="1"/>
    <col min="3" max="3" width="34.140625" style="160" customWidth="1"/>
    <col min="4" max="4" width="7" style="161" customWidth="1"/>
    <col min="5" max="5" width="21.7109375" style="162" customWidth="1"/>
    <col min="6" max="6" width="34.140625" style="160" customWidth="1"/>
    <col min="7" max="7" width="6.42578125" style="161" customWidth="1"/>
    <col min="8" max="8" width="21.7109375" style="163" customWidth="1"/>
    <col min="9" max="9" width="34.140625" style="160" customWidth="1"/>
    <col min="10" max="10" width="6.140625" style="161" customWidth="1"/>
    <col min="11" max="11" width="21.7109375" style="163" customWidth="1"/>
    <col min="12" max="16384" width="9.140625" style="73"/>
  </cols>
  <sheetData>
    <row r="1" spans="1:11" ht="18.75" x14ac:dyDescent="0.3">
      <c r="A1" s="190" t="s">
        <v>575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6.5" thickBot="1" x14ac:dyDescent="0.3">
      <c r="A2" s="186" t="s">
        <v>607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8.75" x14ac:dyDescent="0.3">
      <c r="A3" s="191" t="s">
        <v>560</v>
      </c>
      <c r="B3" s="74"/>
      <c r="C3" s="193" t="s">
        <v>561</v>
      </c>
      <c r="D3" s="194"/>
      <c r="E3" s="194"/>
      <c r="F3" s="195" t="s">
        <v>562</v>
      </c>
      <c r="G3" s="196"/>
      <c r="H3" s="197"/>
      <c r="I3" s="198" t="s">
        <v>563</v>
      </c>
      <c r="J3" s="198"/>
      <c r="K3" s="199"/>
    </row>
    <row r="4" spans="1:11" ht="16.5" thickBot="1" x14ac:dyDescent="0.3">
      <c r="A4" s="192"/>
      <c r="B4" s="180" t="s">
        <v>564</v>
      </c>
      <c r="C4" s="75" t="s">
        <v>565</v>
      </c>
      <c r="D4" s="76" t="s">
        <v>566</v>
      </c>
      <c r="E4" s="77" t="s">
        <v>567</v>
      </c>
      <c r="F4" s="78" t="s">
        <v>565</v>
      </c>
      <c r="G4" s="79" t="s">
        <v>566</v>
      </c>
      <c r="H4" s="80" t="s">
        <v>567</v>
      </c>
      <c r="I4" s="81" t="s">
        <v>565</v>
      </c>
      <c r="J4" s="82" t="s">
        <v>566</v>
      </c>
      <c r="K4" s="83" t="s">
        <v>567</v>
      </c>
    </row>
    <row r="5" spans="1:11" ht="35.25" customHeight="1" thickBot="1" x14ac:dyDescent="0.3">
      <c r="A5" s="164" t="s">
        <v>21</v>
      </c>
      <c r="B5" s="179" t="s">
        <v>31</v>
      </c>
      <c r="C5" s="93" t="s">
        <v>29</v>
      </c>
      <c r="D5" s="94">
        <v>79</v>
      </c>
      <c r="E5" s="95" t="s">
        <v>568</v>
      </c>
      <c r="F5" s="96"/>
      <c r="G5" s="97"/>
      <c r="H5" s="98"/>
      <c r="I5" s="99"/>
      <c r="J5" s="100"/>
      <c r="K5" s="101"/>
    </row>
    <row r="6" spans="1:11" ht="35.25" customHeight="1" x14ac:dyDescent="0.25">
      <c r="A6" s="187" t="s">
        <v>8</v>
      </c>
      <c r="B6" s="112" t="s">
        <v>30</v>
      </c>
      <c r="C6" s="84" t="s">
        <v>36</v>
      </c>
      <c r="D6" s="85">
        <v>84</v>
      </c>
      <c r="E6" s="86" t="s">
        <v>576</v>
      </c>
      <c r="F6" s="87" t="s">
        <v>271</v>
      </c>
      <c r="G6" s="88">
        <v>70</v>
      </c>
      <c r="H6" s="89" t="s">
        <v>569</v>
      </c>
      <c r="I6" s="105"/>
      <c r="J6" s="106"/>
      <c r="K6" s="107"/>
    </row>
    <row r="7" spans="1:11" ht="35.25" customHeight="1" thickBot="1" x14ac:dyDescent="0.3">
      <c r="A7" s="188"/>
      <c r="B7" s="113" t="s">
        <v>31</v>
      </c>
      <c r="C7" s="93" t="s">
        <v>270</v>
      </c>
      <c r="D7" s="94">
        <v>76</v>
      </c>
      <c r="E7" s="95" t="s">
        <v>569</v>
      </c>
      <c r="F7" s="96" t="s">
        <v>205</v>
      </c>
      <c r="G7" s="97">
        <v>46</v>
      </c>
      <c r="H7" s="98" t="s">
        <v>599</v>
      </c>
      <c r="I7" s="99"/>
      <c r="J7" s="100"/>
      <c r="K7" s="101"/>
    </row>
    <row r="8" spans="1:11" ht="35.25" customHeight="1" thickBot="1" x14ac:dyDescent="0.3">
      <c r="A8" s="157" t="s">
        <v>9</v>
      </c>
      <c r="B8" s="113" t="s">
        <v>31</v>
      </c>
      <c r="C8" s="93" t="s">
        <v>43</v>
      </c>
      <c r="D8" s="94">
        <v>57</v>
      </c>
      <c r="E8" s="95" t="s">
        <v>577</v>
      </c>
      <c r="F8" s="96" t="s">
        <v>330</v>
      </c>
      <c r="G8" s="97">
        <v>39</v>
      </c>
      <c r="H8" s="98" t="s">
        <v>615</v>
      </c>
      <c r="I8" s="99" t="s">
        <v>48</v>
      </c>
      <c r="J8" s="100">
        <v>26</v>
      </c>
      <c r="K8" s="101" t="s">
        <v>614</v>
      </c>
    </row>
    <row r="9" spans="1:11" ht="35.25" customHeight="1" thickBot="1" x14ac:dyDescent="0.3">
      <c r="A9" s="165" t="s">
        <v>10</v>
      </c>
      <c r="B9" s="113" t="s">
        <v>31</v>
      </c>
      <c r="C9" s="93" t="s">
        <v>219</v>
      </c>
      <c r="D9" s="111">
        <v>88</v>
      </c>
      <c r="E9" s="95" t="s">
        <v>578</v>
      </c>
      <c r="F9" s="96"/>
      <c r="G9" s="97"/>
      <c r="H9" s="98"/>
      <c r="I9" s="99"/>
      <c r="J9" s="100"/>
      <c r="K9" s="101"/>
    </row>
    <row r="10" spans="1:11" ht="35.25" customHeight="1" x14ac:dyDescent="0.25">
      <c r="A10" s="183" t="s">
        <v>27</v>
      </c>
      <c r="B10" s="112" t="s">
        <v>30</v>
      </c>
      <c r="C10" s="108" t="s">
        <v>343</v>
      </c>
      <c r="D10" s="110">
        <v>76</v>
      </c>
      <c r="E10" s="109" t="s">
        <v>600</v>
      </c>
      <c r="F10" s="87" t="s">
        <v>288</v>
      </c>
      <c r="G10" s="88">
        <v>50</v>
      </c>
      <c r="H10" s="89" t="s">
        <v>600</v>
      </c>
      <c r="I10" s="90"/>
      <c r="J10" s="91"/>
      <c r="K10" s="92"/>
    </row>
    <row r="11" spans="1:11" ht="35.25" customHeight="1" thickBot="1" x14ac:dyDescent="0.3">
      <c r="A11" s="189"/>
      <c r="B11" s="113" t="s">
        <v>31</v>
      </c>
      <c r="C11" s="93" t="s">
        <v>206</v>
      </c>
      <c r="D11" s="111">
        <v>90</v>
      </c>
      <c r="E11" s="95" t="s">
        <v>616</v>
      </c>
      <c r="F11" s="96" t="s">
        <v>272</v>
      </c>
      <c r="G11" s="97">
        <v>80</v>
      </c>
      <c r="H11" s="98" t="s">
        <v>601</v>
      </c>
      <c r="I11" s="99"/>
      <c r="J11" s="100"/>
      <c r="K11" s="101"/>
    </row>
    <row r="12" spans="1:11" ht="35.25" customHeight="1" x14ac:dyDescent="0.25">
      <c r="A12" s="183" t="s">
        <v>26</v>
      </c>
      <c r="B12" s="112" t="s">
        <v>30</v>
      </c>
      <c r="C12" s="84" t="s">
        <v>227</v>
      </c>
      <c r="D12" s="85">
        <v>69</v>
      </c>
      <c r="E12" s="86" t="s">
        <v>579</v>
      </c>
      <c r="F12" s="102" t="s">
        <v>427</v>
      </c>
      <c r="G12" s="103">
        <v>54</v>
      </c>
      <c r="H12" s="104" t="s">
        <v>602</v>
      </c>
      <c r="I12" s="105" t="s">
        <v>62</v>
      </c>
      <c r="J12" s="106">
        <v>53</v>
      </c>
      <c r="K12" s="114" t="s">
        <v>603</v>
      </c>
    </row>
    <row r="13" spans="1:11" ht="35.25" customHeight="1" thickBot="1" x14ac:dyDescent="0.3">
      <c r="A13" s="184"/>
      <c r="B13" s="113" t="s">
        <v>31</v>
      </c>
      <c r="C13" s="115" t="s">
        <v>385</v>
      </c>
      <c r="D13" s="116">
        <v>80</v>
      </c>
      <c r="E13" s="117" t="s">
        <v>596</v>
      </c>
      <c r="F13" s="118" t="s">
        <v>172</v>
      </c>
      <c r="G13" s="119">
        <v>78</v>
      </c>
      <c r="H13" s="120" t="s">
        <v>571</v>
      </c>
      <c r="I13" s="121" t="s">
        <v>66</v>
      </c>
      <c r="J13" s="122">
        <v>61</v>
      </c>
      <c r="K13" s="123" t="s">
        <v>571</v>
      </c>
    </row>
    <row r="14" spans="1:11" ht="35.25" customHeight="1" thickBot="1" x14ac:dyDescent="0.3">
      <c r="A14" s="124" t="s">
        <v>12</v>
      </c>
      <c r="B14" s="125" t="s">
        <v>30</v>
      </c>
      <c r="C14" s="126" t="s">
        <v>78</v>
      </c>
      <c r="D14" s="127">
        <v>82</v>
      </c>
      <c r="E14" s="128" t="s">
        <v>570</v>
      </c>
      <c r="F14" s="129" t="s">
        <v>80</v>
      </c>
      <c r="G14" s="130">
        <v>75</v>
      </c>
      <c r="H14" s="131" t="s">
        <v>603</v>
      </c>
      <c r="I14" s="132" t="s">
        <v>173</v>
      </c>
      <c r="J14" s="133">
        <v>52</v>
      </c>
      <c r="K14" s="134" t="s">
        <v>597</v>
      </c>
    </row>
    <row r="15" spans="1:11" ht="35.25" customHeight="1" thickBot="1" x14ac:dyDescent="0.3">
      <c r="A15" s="135" t="s">
        <v>7</v>
      </c>
      <c r="B15" s="177" t="s">
        <v>31</v>
      </c>
      <c r="C15" s="136" t="s">
        <v>572</v>
      </c>
      <c r="D15" s="137">
        <v>90</v>
      </c>
      <c r="E15" s="138" t="s">
        <v>573</v>
      </c>
      <c r="F15" s="139"/>
      <c r="G15" s="140"/>
      <c r="H15" s="141"/>
      <c r="I15" s="142"/>
      <c r="J15" s="143"/>
      <c r="K15" s="144"/>
    </row>
    <row r="16" spans="1:11" ht="35.25" customHeight="1" x14ac:dyDescent="0.25">
      <c r="A16" s="183" t="s">
        <v>13</v>
      </c>
      <c r="B16" s="112" t="s">
        <v>30</v>
      </c>
      <c r="C16" s="108" t="s">
        <v>174</v>
      </c>
      <c r="D16" s="110">
        <v>74</v>
      </c>
      <c r="E16" s="109" t="s">
        <v>586</v>
      </c>
      <c r="F16" s="87" t="s">
        <v>86</v>
      </c>
      <c r="G16" s="88">
        <v>72</v>
      </c>
      <c r="H16" s="89" t="s">
        <v>587</v>
      </c>
      <c r="I16" s="90" t="s">
        <v>90</v>
      </c>
      <c r="J16" s="91">
        <v>48</v>
      </c>
      <c r="K16" s="92" t="s">
        <v>588</v>
      </c>
    </row>
    <row r="17" spans="1:11" ht="35.25" customHeight="1" thickBot="1" x14ac:dyDescent="0.3">
      <c r="A17" s="184"/>
      <c r="B17" s="113" t="s">
        <v>31</v>
      </c>
      <c r="C17" s="93" t="s">
        <v>99</v>
      </c>
      <c r="D17" s="111">
        <v>88</v>
      </c>
      <c r="E17" s="95" t="s">
        <v>573</v>
      </c>
      <c r="F17" s="96" t="s">
        <v>177</v>
      </c>
      <c r="G17" s="97">
        <v>67</v>
      </c>
      <c r="H17" s="145" t="s">
        <v>586</v>
      </c>
      <c r="I17" s="99" t="s">
        <v>101</v>
      </c>
      <c r="J17" s="100">
        <v>65</v>
      </c>
      <c r="K17" s="174" t="s">
        <v>589</v>
      </c>
    </row>
    <row r="18" spans="1:11" ht="35.25" customHeight="1" x14ac:dyDescent="0.25">
      <c r="A18" s="181" t="s">
        <v>15</v>
      </c>
      <c r="B18" s="178" t="s">
        <v>30</v>
      </c>
      <c r="C18" s="108" t="s">
        <v>108</v>
      </c>
      <c r="D18" s="110">
        <v>70</v>
      </c>
      <c r="E18" s="109" t="s">
        <v>590</v>
      </c>
      <c r="F18" s="87"/>
      <c r="G18" s="88"/>
      <c r="H18" s="89"/>
      <c r="I18" s="90"/>
      <c r="J18" s="91"/>
      <c r="K18" s="92"/>
    </row>
    <row r="19" spans="1:11" ht="35.25" customHeight="1" thickBot="1" x14ac:dyDescent="0.3">
      <c r="A19" s="182"/>
      <c r="B19" s="113" t="s">
        <v>31</v>
      </c>
      <c r="C19" s="146" t="s">
        <v>110</v>
      </c>
      <c r="D19" s="137">
        <v>84</v>
      </c>
      <c r="E19" s="138" t="s">
        <v>111</v>
      </c>
      <c r="F19" s="139" t="s">
        <v>356</v>
      </c>
      <c r="G19" s="140">
        <v>67</v>
      </c>
      <c r="H19" s="141" t="s">
        <v>590</v>
      </c>
      <c r="I19" s="142"/>
      <c r="J19" s="143"/>
      <c r="K19" s="144"/>
    </row>
    <row r="20" spans="1:11" ht="35.25" customHeight="1" x14ac:dyDescent="0.25">
      <c r="A20" s="183" t="s">
        <v>574</v>
      </c>
      <c r="B20" s="112" t="s">
        <v>30</v>
      </c>
      <c r="C20" s="108" t="s">
        <v>214</v>
      </c>
      <c r="D20" s="110">
        <v>69</v>
      </c>
      <c r="E20" s="109" t="s">
        <v>604</v>
      </c>
      <c r="F20" s="87" t="s">
        <v>397</v>
      </c>
      <c r="G20" s="88">
        <v>67</v>
      </c>
      <c r="H20" s="89" t="s">
        <v>592</v>
      </c>
      <c r="I20" s="90" t="s">
        <v>115</v>
      </c>
      <c r="J20" s="91">
        <v>58</v>
      </c>
      <c r="K20" s="92" t="s">
        <v>591</v>
      </c>
    </row>
    <row r="21" spans="1:11" ht="35.25" customHeight="1" thickBot="1" x14ac:dyDescent="0.3">
      <c r="A21" s="184"/>
      <c r="B21" s="113" t="s">
        <v>31</v>
      </c>
      <c r="C21" s="93" t="s">
        <v>336</v>
      </c>
      <c r="D21" s="111">
        <v>78</v>
      </c>
      <c r="E21" s="95" t="s">
        <v>605</v>
      </c>
      <c r="F21" s="96" t="s">
        <v>181</v>
      </c>
      <c r="G21" s="97">
        <v>68</v>
      </c>
      <c r="H21" s="98" t="s">
        <v>594</v>
      </c>
      <c r="I21" s="99" t="s">
        <v>121</v>
      </c>
      <c r="J21" s="100">
        <v>48</v>
      </c>
      <c r="K21" s="101" t="s">
        <v>593</v>
      </c>
    </row>
    <row r="22" spans="1:11" ht="35.25" customHeight="1" thickBot="1" x14ac:dyDescent="0.3">
      <c r="A22" s="124" t="s">
        <v>16</v>
      </c>
      <c r="B22" s="125" t="s">
        <v>30</v>
      </c>
      <c r="C22" s="126" t="s">
        <v>370</v>
      </c>
      <c r="D22" s="127">
        <v>84</v>
      </c>
      <c r="E22" s="128" t="s">
        <v>591</v>
      </c>
      <c r="F22" s="129" t="s">
        <v>140</v>
      </c>
      <c r="G22" s="130">
        <v>62</v>
      </c>
      <c r="H22" s="131" t="s">
        <v>146</v>
      </c>
      <c r="I22" s="132" t="s">
        <v>209</v>
      </c>
      <c r="J22" s="133">
        <v>58</v>
      </c>
      <c r="K22" s="134" t="s">
        <v>595</v>
      </c>
    </row>
    <row r="23" spans="1:11" ht="35.25" customHeight="1" x14ac:dyDescent="0.25">
      <c r="A23" s="185" t="s">
        <v>17</v>
      </c>
      <c r="B23" s="178" t="s">
        <v>30</v>
      </c>
      <c r="C23" s="84" t="s">
        <v>341</v>
      </c>
      <c r="D23" s="85">
        <v>82</v>
      </c>
      <c r="E23" s="86" t="s">
        <v>608</v>
      </c>
      <c r="F23" s="102" t="s">
        <v>410</v>
      </c>
      <c r="G23" s="103">
        <v>76</v>
      </c>
      <c r="H23" s="104" t="s">
        <v>611</v>
      </c>
      <c r="I23" s="105" t="s">
        <v>149</v>
      </c>
      <c r="J23" s="106">
        <v>73</v>
      </c>
      <c r="K23" s="107" t="s">
        <v>609</v>
      </c>
    </row>
    <row r="24" spans="1:11" ht="35.25" customHeight="1" thickBot="1" x14ac:dyDescent="0.3">
      <c r="A24" s="184"/>
      <c r="B24" s="113" t="s">
        <v>31</v>
      </c>
      <c r="C24" s="93" t="s">
        <v>339</v>
      </c>
      <c r="D24" s="111">
        <v>66</v>
      </c>
      <c r="E24" s="95" t="s">
        <v>610</v>
      </c>
      <c r="F24" s="96" t="s">
        <v>152</v>
      </c>
      <c r="G24" s="97">
        <v>60</v>
      </c>
      <c r="H24" s="145" t="s">
        <v>610</v>
      </c>
      <c r="I24" s="99" t="s">
        <v>338</v>
      </c>
      <c r="J24" s="100">
        <v>42</v>
      </c>
      <c r="K24" s="101" t="s">
        <v>612</v>
      </c>
    </row>
    <row r="25" spans="1:11" ht="35.25" customHeight="1" thickBot="1" x14ac:dyDescent="0.3">
      <c r="A25" s="156" t="s">
        <v>18</v>
      </c>
      <c r="B25" s="175" t="s">
        <v>31</v>
      </c>
      <c r="C25" s="150" t="s">
        <v>617</v>
      </c>
      <c r="D25" s="151">
        <v>65</v>
      </c>
      <c r="E25" s="152" t="s">
        <v>606</v>
      </c>
      <c r="F25" s="147"/>
      <c r="G25" s="148"/>
      <c r="H25" s="149"/>
      <c r="I25" s="153"/>
      <c r="J25" s="154"/>
      <c r="K25" s="155"/>
    </row>
    <row r="26" spans="1:11" ht="35.25" customHeight="1" thickBot="1" x14ac:dyDescent="0.3">
      <c r="A26" s="176" t="s">
        <v>19</v>
      </c>
      <c r="B26" s="125" t="s">
        <v>30</v>
      </c>
      <c r="C26" s="126" t="s">
        <v>161</v>
      </c>
      <c r="D26" s="127">
        <v>88</v>
      </c>
      <c r="E26" s="128" t="s">
        <v>598</v>
      </c>
      <c r="F26" s="129"/>
      <c r="G26" s="130"/>
      <c r="H26" s="131"/>
      <c r="I26" s="132"/>
      <c r="J26" s="133"/>
      <c r="K26" s="134"/>
    </row>
    <row r="27" spans="1:11" ht="35.25" customHeight="1" thickBot="1" x14ac:dyDescent="0.3">
      <c r="A27" s="157" t="s">
        <v>20</v>
      </c>
      <c r="B27" s="179" t="s">
        <v>31</v>
      </c>
      <c r="C27" s="150" t="s">
        <v>166</v>
      </c>
      <c r="D27" s="151">
        <v>45</v>
      </c>
      <c r="E27" s="152" t="s">
        <v>613</v>
      </c>
      <c r="F27" s="147"/>
      <c r="G27" s="148"/>
      <c r="H27" s="149"/>
      <c r="I27" s="153"/>
      <c r="J27" s="154"/>
      <c r="K27" s="155"/>
    </row>
  </sheetData>
  <mergeCells count="13">
    <mergeCell ref="A1:K1"/>
    <mergeCell ref="A3:A4"/>
    <mergeCell ref="C3:E3"/>
    <mergeCell ref="F3:H3"/>
    <mergeCell ref="I3:K3"/>
    <mergeCell ref="A18:A19"/>
    <mergeCell ref="A20:A21"/>
    <mergeCell ref="A23:A24"/>
    <mergeCell ref="A2:K2"/>
    <mergeCell ref="A16:A17"/>
    <mergeCell ref="A6:A7"/>
    <mergeCell ref="A10:A11"/>
    <mergeCell ref="A12:A13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85BE-4952-4C98-BAE6-AD60DBB73E88}">
  <sheetPr>
    <pageSetUpPr fitToPage="1"/>
  </sheetPr>
  <dimension ref="A1:Q14"/>
  <sheetViews>
    <sheetView showGridLines="0" workbookViewId="0">
      <selection activeCell="O12" sqref="O12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7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7" s="2" customFormat="1" ht="57.75" customHeight="1" x14ac:dyDescent="0.2">
      <c r="A2" s="32" t="s">
        <v>7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7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7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7" s="8" customFormat="1" x14ac:dyDescent="0.2">
      <c r="A5" s="15"/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3">
        <f t="shared" ref="N5:N8" si="0">SUM(D5:M5)</f>
        <v>0</v>
      </c>
      <c r="O5" s="3">
        <f t="shared" ref="O5:O8" si="1">+N5</f>
        <v>0</v>
      </c>
      <c r="P5" s="3">
        <f t="shared" ref="P5:P8" si="2">COUNT(D5:M5)</f>
        <v>0</v>
      </c>
    </row>
    <row r="6" spans="1:17" x14ac:dyDescent="0.2">
      <c r="A6" s="12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3">
        <f t="shared" si="0"/>
        <v>0</v>
      </c>
      <c r="O6" s="3">
        <f t="shared" si="1"/>
        <v>0</v>
      </c>
      <c r="P6" s="3">
        <f t="shared" si="2"/>
        <v>0</v>
      </c>
    </row>
    <row r="7" spans="1:17" x14ac:dyDescent="0.2">
      <c r="A7" s="12"/>
      <c r="B7" s="12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3">
        <f t="shared" si="0"/>
        <v>0</v>
      </c>
      <c r="O7" s="3">
        <f t="shared" si="1"/>
        <v>0</v>
      </c>
      <c r="P7" s="3">
        <f t="shared" si="2"/>
        <v>0</v>
      </c>
    </row>
    <row r="8" spans="1:17" x14ac:dyDescent="0.2">
      <c r="A8" s="12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3">
        <f t="shared" si="0"/>
        <v>0</v>
      </c>
      <c r="O8" s="3">
        <f t="shared" si="1"/>
        <v>0</v>
      </c>
      <c r="P8" s="3">
        <f t="shared" si="2"/>
        <v>0</v>
      </c>
    </row>
    <row r="9" spans="1:17" s="4" customFormat="1" ht="15" x14ac:dyDescent="0.25">
      <c r="A9" s="20"/>
      <c r="B9" s="7"/>
      <c r="C9" s="7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s="4" customFormat="1" ht="15" x14ac:dyDescent="0.25">
      <c r="A10" s="18" t="s">
        <v>31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7" ht="22.5" x14ac:dyDescent="0.2">
      <c r="A11" s="173" t="s">
        <v>82</v>
      </c>
      <c r="B11" s="12" t="s">
        <v>34</v>
      </c>
      <c r="C11" s="12" t="s">
        <v>492</v>
      </c>
      <c r="D11" s="11">
        <v>15</v>
      </c>
      <c r="E11" s="11">
        <v>15</v>
      </c>
      <c r="F11" s="11">
        <v>15</v>
      </c>
      <c r="G11" s="11">
        <v>15</v>
      </c>
      <c r="H11" s="11">
        <v>15</v>
      </c>
      <c r="I11" s="11">
        <v>15</v>
      </c>
      <c r="J11" s="11"/>
      <c r="K11" s="11"/>
      <c r="L11" s="11"/>
      <c r="M11" s="11"/>
      <c r="N11" s="3">
        <f t="shared" ref="N11" si="3">SUM(D11:M11)</f>
        <v>90</v>
      </c>
      <c r="O11" s="3">
        <f>+N11</f>
        <v>90</v>
      </c>
      <c r="P11" s="3">
        <f t="shared" ref="P11" si="4">COUNT(D11:M11)</f>
        <v>6</v>
      </c>
    </row>
    <row r="12" spans="1:17" x14ac:dyDescent="0.2">
      <c r="A12" s="12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">
        <f t="shared" ref="N12:N14" si="5">SUM(D12:M12)</f>
        <v>0</v>
      </c>
      <c r="O12" s="3">
        <f t="shared" ref="O12:O14" si="6">+N12</f>
        <v>0</v>
      </c>
      <c r="P12" s="3">
        <f t="shared" ref="P12:P14" si="7">COUNT(D12:M12)</f>
        <v>0</v>
      </c>
    </row>
    <row r="13" spans="1:17" x14ac:dyDescent="0.2">
      <c r="A13" s="12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">
        <f t="shared" si="5"/>
        <v>0</v>
      </c>
      <c r="O13" s="3">
        <f t="shared" si="6"/>
        <v>0</v>
      </c>
      <c r="P13" s="3">
        <f t="shared" si="7"/>
        <v>0</v>
      </c>
    </row>
    <row r="14" spans="1:17" x14ac:dyDescent="0.2">
      <c r="A14" s="12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">
        <f t="shared" si="5"/>
        <v>0</v>
      </c>
      <c r="O14" s="3">
        <f t="shared" si="6"/>
        <v>0</v>
      </c>
      <c r="P14" s="3">
        <f t="shared" si="7"/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B845-DE87-4BFD-A8F2-66259A4E8416}">
  <sheetPr>
    <pageSetUpPr fitToPage="1"/>
  </sheetPr>
  <dimension ref="A1:Q14"/>
  <sheetViews>
    <sheetView showGridLines="0" workbookViewId="0">
      <selection activeCell="O14" sqref="O14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7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7" s="2" customFormat="1" ht="57.75" customHeight="1" x14ac:dyDescent="0.2">
      <c r="A2" s="32" t="s">
        <v>25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7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7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7" s="8" customFormat="1" x14ac:dyDescent="0.2">
      <c r="A5" s="6" t="s">
        <v>83</v>
      </c>
      <c r="B5" s="12" t="s">
        <v>34</v>
      </c>
      <c r="C5" s="12" t="s">
        <v>85</v>
      </c>
      <c r="D5" s="11"/>
      <c r="E5" s="11"/>
      <c r="F5" s="11">
        <v>15</v>
      </c>
      <c r="G5" s="11">
        <v>13</v>
      </c>
      <c r="H5" s="11"/>
      <c r="I5" s="11"/>
      <c r="J5" s="11"/>
      <c r="K5" s="11"/>
      <c r="L5" s="11"/>
      <c r="M5" s="11"/>
      <c r="N5" s="3">
        <f>SUM(E5:M5)</f>
        <v>28</v>
      </c>
      <c r="O5" s="3"/>
      <c r="P5" s="3">
        <f>COUNT(E5:M5)</f>
        <v>2</v>
      </c>
    </row>
    <row r="6" spans="1:17" x14ac:dyDescent="0.2">
      <c r="A6" s="6" t="s">
        <v>84</v>
      </c>
      <c r="B6" s="12" t="s">
        <v>34</v>
      </c>
      <c r="C6" s="12" t="s">
        <v>85</v>
      </c>
      <c r="D6" s="11"/>
      <c r="E6" s="11"/>
      <c r="F6" s="11">
        <v>13</v>
      </c>
      <c r="G6" s="11">
        <v>15</v>
      </c>
      <c r="H6" s="11"/>
      <c r="I6" s="11"/>
      <c r="J6" s="11"/>
      <c r="K6" s="11"/>
      <c r="L6" s="11"/>
      <c r="M6" s="11"/>
      <c r="N6" s="3">
        <f t="shared" ref="N6:N8" si="0">SUM(E6:M6)</f>
        <v>28</v>
      </c>
      <c r="O6" s="3"/>
      <c r="P6" s="3">
        <f t="shared" ref="P6:P8" si="1">COUNT(E6:M6)</f>
        <v>2</v>
      </c>
    </row>
    <row r="7" spans="1:17" x14ac:dyDescent="0.2">
      <c r="A7" s="6"/>
      <c r="B7" s="12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3">
        <f t="shared" si="0"/>
        <v>0</v>
      </c>
      <c r="O7" s="3"/>
      <c r="P7" s="3">
        <f t="shared" si="1"/>
        <v>0</v>
      </c>
    </row>
    <row r="8" spans="1:17" x14ac:dyDescent="0.2">
      <c r="A8" s="6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3">
        <f t="shared" si="0"/>
        <v>0</v>
      </c>
      <c r="O8" s="3"/>
      <c r="P8" s="3">
        <f t="shared" si="1"/>
        <v>0</v>
      </c>
    </row>
    <row r="9" spans="1:17" s="4" customFormat="1" ht="15" x14ac:dyDescent="0.25">
      <c r="A9" s="20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s="4" customFormat="1" ht="15" x14ac:dyDescent="0.25">
      <c r="A10" s="18" t="s">
        <v>31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7" x14ac:dyDescent="0.2">
      <c r="A11" s="6"/>
      <c r="B11" s="12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3">
        <f>SUM(E11:M11)</f>
        <v>0</v>
      </c>
      <c r="O11" s="3"/>
      <c r="P11" s="3">
        <f>COUNT(E11:M11)</f>
        <v>0</v>
      </c>
    </row>
    <row r="12" spans="1:17" x14ac:dyDescent="0.2">
      <c r="A12" s="6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">
        <f t="shared" ref="N12:N14" si="2">SUM(E12:M12)</f>
        <v>0</v>
      </c>
      <c r="O12" s="3"/>
      <c r="P12" s="3">
        <f t="shared" ref="P12:P14" si="3">COUNT(E12:M12)</f>
        <v>0</v>
      </c>
    </row>
    <row r="13" spans="1:17" x14ac:dyDescent="0.2">
      <c r="A13" s="6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">
        <f t="shared" si="2"/>
        <v>0</v>
      </c>
      <c r="O13" s="3"/>
      <c r="P13" s="3">
        <f t="shared" si="3"/>
        <v>0</v>
      </c>
    </row>
    <row r="14" spans="1:17" x14ac:dyDescent="0.2">
      <c r="A14" s="6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">
        <f t="shared" si="2"/>
        <v>0</v>
      </c>
      <c r="O14" s="3"/>
      <c r="P14" s="3">
        <f t="shared" si="3"/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5942-8070-453C-95DE-773306253BB9}">
  <sheetPr>
    <pageSetUpPr fitToPage="1"/>
  </sheetPr>
  <dimension ref="A1:P34"/>
  <sheetViews>
    <sheetView showGridLines="0" workbookViewId="0">
      <selection activeCell="C22" sqref="C22:C34"/>
    </sheetView>
  </sheetViews>
  <sheetFormatPr defaultRowHeight="11.25" x14ac:dyDescent="0.2"/>
  <cols>
    <col min="1" max="1" width="24.4257812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13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68" t="s">
        <v>174</v>
      </c>
      <c r="B5" s="11" t="s">
        <v>34</v>
      </c>
      <c r="C5" s="11" t="s">
        <v>175</v>
      </c>
      <c r="D5" s="11">
        <v>15</v>
      </c>
      <c r="E5" s="11">
        <v>11</v>
      </c>
      <c r="F5" s="11">
        <v>8</v>
      </c>
      <c r="G5" s="11">
        <v>9</v>
      </c>
      <c r="H5" s="11" t="s">
        <v>106</v>
      </c>
      <c r="I5" s="11">
        <v>9</v>
      </c>
      <c r="J5" s="11">
        <v>13</v>
      </c>
      <c r="K5" s="11">
        <v>15</v>
      </c>
      <c r="L5" s="11">
        <v>11</v>
      </c>
      <c r="M5" s="11"/>
      <c r="N5" s="3">
        <f t="shared" ref="N5:N19" si="0">SUM(D5:M5)</f>
        <v>91</v>
      </c>
      <c r="O5" s="3">
        <f>+N5-F5-G5</f>
        <v>74</v>
      </c>
      <c r="P5" s="3">
        <f t="shared" ref="P5:P19" si="1">COUNT(D5:M5)</f>
        <v>8</v>
      </c>
    </row>
    <row r="6" spans="1:16" x14ac:dyDescent="0.2">
      <c r="A6" s="11" t="s">
        <v>86</v>
      </c>
      <c r="B6" s="11" t="s">
        <v>34</v>
      </c>
      <c r="C6" s="11" t="s">
        <v>92</v>
      </c>
      <c r="D6" s="11">
        <v>13</v>
      </c>
      <c r="E6" s="11">
        <v>15</v>
      </c>
      <c r="F6" s="11">
        <v>11</v>
      </c>
      <c r="G6" s="11">
        <v>7</v>
      </c>
      <c r="H6" s="11">
        <v>15</v>
      </c>
      <c r="I6" s="11">
        <v>11</v>
      </c>
      <c r="J6" s="11"/>
      <c r="K6" s="11"/>
      <c r="L6" s="11"/>
      <c r="M6" s="11"/>
      <c r="N6" s="3">
        <f t="shared" si="0"/>
        <v>72</v>
      </c>
      <c r="O6" s="3">
        <f>+N6</f>
        <v>72</v>
      </c>
      <c r="P6" s="3">
        <f t="shared" si="1"/>
        <v>6</v>
      </c>
    </row>
    <row r="7" spans="1:16" x14ac:dyDescent="0.2">
      <c r="A7" s="11" t="s">
        <v>90</v>
      </c>
      <c r="B7" s="11" t="s">
        <v>34</v>
      </c>
      <c r="C7" s="11" t="s">
        <v>94</v>
      </c>
      <c r="D7" s="11">
        <v>11</v>
      </c>
      <c r="E7" s="11"/>
      <c r="F7" s="11">
        <v>7</v>
      </c>
      <c r="G7" s="11"/>
      <c r="H7" s="11">
        <v>8</v>
      </c>
      <c r="I7" s="11"/>
      <c r="J7" s="11">
        <v>9</v>
      </c>
      <c r="K7" s="11">
        <v>13</v>
      </c>
      <c r="L7" s="11"/>
      <c r="M7" s="11"/>
      <c r="N7" s="3">
        <f t="shared" si="0"/>
        <v>48</v>
      </c>
      <c r="O7" s="3">
        <f>+N7</f>
        <v>48</v>
      </c>
      <c r="P7" s="3">
        <f t="shared" si="1"/>
        <v>5</v>
      </c>
    </row>
    <row r="8" spans="1:16" s="8" customFormat="1" x14ac:dyDescent="0.2">
      <c r="A8" s="11" t="s">
        <v>91</v>
      </c>
      <c r="B8" s="11" t="s">
        <v>34</v>
      </c>
      <c r="C8" s="11" t="s">
        <v>96</v>
      </c>
      <c r="D8" s="11">
        <v>6</v>
      </c>
      <c r="E8" s="11"/>
      <c r="F8" s="11">
        <v>5</v>
      </c>
      <c r="G8" s="11">
        <v>8</v>
      </c>
      <c r="H8" s="11"/>
      <c r="I8" s="11"/>
      <c r="J8" s="11">
        <v>8</v>
      </c>
      <c r="K8" s="11">
        <v>8</v>
      </c>
      <c r="L8" s="11"/>
      <c r="M8" s="11"/>
      <c r="N8" s="3">
        <f t="shared" si="0"/>
        <v>35</v>
      </c>
      <c r="O8" s="3">
        <f>+N8</f>
        <v>35</v>
      </c>
      <c r="P8" s="3">
        <f t="shared" si="1"/>
        <v>5</v>
      </c>
    </row>
    <row r="9" spans="1:16" s="8" customFormat="1" x14ac:dyDescent="0.2">
      <c r="A9" s="11" t="s">
        <v>581</v>
      </c>
      <c r="B9" s="11" t="s">
        <v>34</v>
      </c>
      <c r="C9" s="12" t="s">
        <v>104</v>
      </c>
      <c r="D9" s="11"/>
      <c r="E9" s="11"/>
      <c r="F9" s="11"/>
      <c r="G9" s="11"/>
      <c r="H9" s="11"/>
      <c r="I9" s="11"/>
      <c r="J9" s="11"/>
      <c r="K9" s="11"/>
      <c r="L9" s="11"/>
      <c r="M9" s="11">
        <v>11</v>
      </c>
      <c r="N9" s="3">
        <f t="shared" si="0"/>
        <v>11</v>
      </c>
      <c r="O9" s="3"/>
      <c r="P9" s="3">
        <f t="shared" si="1"/>
        <v>1</v>
      </c>
    </row>
    <row r="10" spans="1:16" x14ac:dyDescent="0.2">
      <c r="A10" s="11" t="s">
        <v>87</v>
      </c>
      <c r="B10" s="11" t="s">
        <v>34</v>
      </c>
      <c r="C10" s="11" t="s">
        <v>93</v>
      </c>
      <c r="D10" s="11">
        <v>9</v>
      </c>
      <c r="E10" s="11"/>
      <c r="F10" s="11">
        <v>13</v>
      </c>
      <c r="G10" s="11">
        <v>13</v>
      </c>
      <c r="H10" s="11"/>
      <c r="I10" s="11"/>
      <c r="J10" s="11"/>
      <c r="K10" s="11"/>
      <c r="L10" s="11">
        <v>15</v>
      </c>
      <c r="M10" s="11"/>
      <c r="N10" s="3">
        <f t="shared" si="0"/>
        <v>50</v>
      </c>
      <c r="O10" s="3"/>
      <c r="P10" s="3">
        <f t="shared" si="1"/>
        <v>4</v>
      </c>
    </row>
    <row r="11" spans="1:16" x14ac:dyDescent="0.2">
      <c r="A11" s="11" t="s">
        <v>88</v>
      </c>
      <c r="B11" s="11" t="s">
        <v>34</v>
      </c>
      <c r="C11" s="11" t="s">
        <v>94</v>
      </c>
      <c r="D11" s="11" t="s">
        <v>106</v>
      </c>
      <c r="E11" s="11"/>
      <c r="F11" s="11">
        <v>9</v>
      </c>
      <c r="G11" s="11"/>
      <c r="H11" s="11">
        <v>9</v>
      </c>
      <c r="I11" s="11"/>
      <c r="J11" s="11">
        <v>5</v>
      </c>
      <c r="K11" s="11">
        <v>11</v>
      </c>
      <c r="L11" s="11"/>
      <c r="M11" s="11"/>
      <c r="N11" s="3">
        <f t="shared" si="0"/>
        <v>34</v>
      </c>
      <c r="O11" s="3"/>
      <c r="P11" s="3">
        <f t="shared" si="1"/>
        <v>4</v>
      </c>
    </row>
    <row r="12" spans="1:16" ht="11.25" customHeight="1" x14ac:dyDescent="0.2">
      <c r="A12" s="10" t="s">
        <v>282</v>
      </c>
      <c r="B12" s="11" t="s">
        <v>34</v>
      </c>
      <c r="C12" s="12" t="s">
        <v>299</v>
      </c>
      <c r="D12" s="11">
        <v>7</v>
      </c>
      <c r="E12" s="11"/>
      <c r="F12" s="11">
        <v>15</v>
      </c>
      <c r="G12" s="11">
        <v>11</v>
      </c>
      <c r="H12" s="11"/>
      <c r="I12" s="11"/>
      <c r="J12" s="11"/>
      <c r="K12" s="11"/>
      <c r="L12" s="11"/>
      <c r="M12" s="11"/>
      <c r="N12" s="3">
        <f t="shared" si="0"/>
        <v>33</v>
      </c>
      <c r="O12" s="3"/>
      <c r="P12" s="3">
        <f t="shared" si="1"/>
        <v>3</v>
      </c>
    </row>
    <row r="13" spans="1:16" s="8" customFormat="1" ht="11.25" customHeight="1" x14ac:dyDescent="0.2">
      <c r="A13" s="11" t="s">
        <v>353</v>
      </c>
      <c r="B13" s="12" t="s">
        <v>34</v>
      </c>
      <c r="C13" s="12" t="s">
        <v>97</v>
      </c>
      <c r="D13" s="11"/>
      <c r="E13" s="11">
        <v>13</v>
      </c>
      <c r="F13" s="11">
        <v>6</v>
      </c>
      <c r="G13" s="11"/>
      <c r="H13" s="11">
        <v>11</v>
      </c>
      <c r="I13" s="11"/>
      <c r="J13" s="11"/>
      <c r="K13" s="11"/>
      <c r="L13" s="11"/>
      <c r="M13" s="11"/>
      <c r="N13" s="3">
        <f t="shared" si="0"/>
        <v>30</v>
      </c>
      <c r="O13" s="3"/>
      <c r="P13" s="3">
        <f t="shared" si="1"/>
        <v>3</v>
      </c>
    </row>
    <row r="14" spans="1:16" s="8" customFormat="1" x14ac:dyDescent="0.2">
      <c r="A14" s="11" t="s">
        <v>438</v>
      </c>
      <c r="B14" s="11" t="s">
        <v>34</v>
      </c>
      <c r="C14" s="11" t="s">
        <v>439</v>
      </c>
      <c r="D14" s="11"/>
      <c r="E14" s="11"/>
      <c r="F14" s="11"/>
      <c r="G14" s="11">
        <v>15</v>
      </c>
      <c r="H14" s="11"/>
      <c r="I14" s="11"/>
      <c r="J14" s="11">
        <v>7</v>
      </c>
      <c r="K14" s="11"/>
      <c r="L14" s="11"/>
      <c r="M14" s="11"/>
      <c r="N14" s="3">
        <f t="shared" si="0"/>
        <v>22</v>
      </c>
      <c r="O14" s="3"/>
      <c r="P14" s="3">
        <f t="shared" si="1"/>
        <v>2</v>
      </c>
    </row>
    <row r="15" spans="1:16" s="8" customFormat="1" x14ac:dyDescent="0.2">
      <c r="A15" s="11" t="s">
        <v>224</v>
      </c>
      <c r="B15" s="11" t="s">
        <v>34</v>
      </c>
      <c r="C15" s="12" t="s">
        <v>175</v>
      </c>
      <c r="D15" s="11"/>
      <c r="E15" s="11"/>
      <c r="F15" s="11" t="s">
        <v>387</v>
      </c>
      <c r="G15" s="11"/>
      <c r="H15" s="11">
        <v>13</v>
      </c>
      <c r="I15" s="11" t="s">
        <v>106</v>
      </c>
      <c r="J15" s="11"/>
      <c r="K15" s="11"/>
      <c r="L15" s="11"/>
      <c r="M15" s="11"/>
      <c r="N15" s="3">
        <f t="shared" si="0"/>
        <v>13</v>
      </c>
      <c r="O15" s="3"/>
      <c r="P15" s="3">
        <f t="shared" si="1"/>
        <v>1</v>
      </c>
    </row>
    <row r="16" spans="1:16" s="8" customFormat="1" x14ac:dyDescent="0.2">
      <c r="A16" s="11" t="s">
        <v>525</v>
      </c>
      <c r="B16" s="12" t="s">
        <v>34</v>
      </c>
      <c r="C16" s="11" t="s">
        <v>526</v>
      </c>
      <c r="D16" s="11"/>
      <c r="E16" s="11"/>
      <c r="F16" s="11"/>
      <c r="G16" s="11"/>
      <c r="H16" s="11"/>
      <c r="I16" s="11"/>
      <c r="J16" s="11"/>
      <c r="K16" s="11">
        <v>9</v>
      </c>
      <c r="L16" s="11"/>
      <c r="M16" s="11"/>
      <c r="N16" s="3">
        <f t="shared" si="0"/>
        <v>9</v>
      </c>
      <c r="O16" s="3"/>
      <c r="P16" s="3">
        <f t="shared" si="1"/>
        <v>1</v>
      </c>
    </row>
    <row r="17" spans="1:16" s="8" customFormat="1" x14ac:dyDescent="0.2">
      <c r="A17" s="11" t="s">
        <v>89</v>
      </c>
      <c r="B17" s="11" t="s">
        <v>34</v>
      </c>
      <c r="C17" s="11" t="s">
        <v>95</v>
      </c>
      <c r="D17" s="11">
        <v>8</v>
      </c>
      <c r="E17" s="11"/>
      <c r="F17" s="11"/>
      <c r="G17" s="11"/>
      <c r="H17" s="11"/>
      <c r="I17" s="11"/>
      <c r="J17" s="11"/>
      <c r="K17" s="11"/>
      <c r="L17" s="11"/>
      <c r="M17" s="11"/>
      <c r="N17" s="3">
        <f t="shared" si="0"/>
        <v>8</v>
      </c>
      <c r="O17" s="3"/>
      <c r="P17" s="3">
        <f t="shared" si="1"/>
        <v>1</v>
      </c>
    </row>
    <row r="18" spans="1:16" s="8" customFormat="1" x14ac:dyDescent="0.2">
      <c r="A18" s="11" t="s">
        <v>225</v>
      </c>
      <c r="B18" s="12" t="s">
        <v>34</v>
      </c>
      <c r="C18" s="12" t="s">
        <v>240</v>
      </c>
      <c r="D18" s="11"/>
      <c r="E18" s="11"/>
      <c r="F18" s="11"/>
      <c r="G18" s="11"/>
      <c r="H18" s="11">
        <v>7</v>
      </c>
      <c r="I18" s="11"/>
      <c r="J18" s="11"/>
      <c r="K18" s="11"/>
      <c r="L18" s="11"/>
      <c r="M18" s="11"/>
      <c r="N18" s="3">
        <f t="shared" si="0"/>
        <v>7</v>
      </c>
      <c r="O18" s="3"/>
      <c r="P18" s="3">
        <f t="shared" si="1"/>
        <v>1</v>
      </c>
    </row>
    <row r="19" spans="1:16" x14ac:dyDescent="0.2">
      <c r="A19" s="11" t="s">
        <v>527</v>
      </c>
      <c r="B19" s="12" t="s">
        <v>34</v>
      </c>
      <c r="C19" s="11" t="s">
        <v>439</v>
      </c>
      <c r="D19" s="11"/>
      <c r="E19" s="11"/>
      <c r="F19" s="11"/>
      <c r="G19" s="11"/>
      <c r="H19" s="11"/>
      <c r="I19" s="11"/>
      <c r="J19" s="11"/>
      <c r="K19" s="11" t="s">
        <v>106</v>
      </c>
      <c r="L19" s="11"/>
      <c r="M19" s="11"/>
      <c r="N19" s="3">
        <f t="shared" si="0"/>
        <v>0</v>
      </c>
      <c r="O19" s="3"/>
      <c r="P19" s="3">
        <f t="shared" si="1"/>
        <v>0</v>
      </c>
    </row>
    <row r="20" spans="1:16" s="4" customFormat="1" ht="15" x14ac:dyDescent="0.25">
      <c r="A20" s="20"/>
      <c r="B20" s="7"/>
      <c r="C20" s="7"/>
      <c r="D20" s="21"/>
      <c r="E20" s="21"/>
      <c r="F20" s="21"/>
      <c r="G20" s="7"/>
      <c r="H20" s="7"/>
      <c r="I20" s="7"/>
      <c r="J20" s="7"/>
      <c r="K20" s="7"/>
      <c r="L20" s="23"/>
      <c r="M20" s="23"/>
      <c r="N20" s="23"/>
      <c r="O20" s="23"/>
      <c r="P20"/>
    </row>
    <row r="21" spans="1:16" s="4" customFormat="1" ht="15" x14ac:dyDescent="0.25">
      <c r="A21" s="18" t="s">
        <v>31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6" customFormat="1" ht="12.75" customHeight="1" x14ac:dyDescent="0.25">
      <c r="A22" s="172" t="s">
        <v>99</v>
      </c>
      <c r="B22" s="17" t="s">
        <v>34</v>
      </c>
      <c r="C22" s="17" t="s">
        <v>492</v>
      </c>
      <c r="D22" s="11">
        <v>15</v>
      </c>
      <c r="E22" s="11">
        <v>9</v>
      </c>
      <c r="F22" s="11">
        <v>15</v>
      </c>
      <c r="G22" s="11">
        <v>15</v>
      </c>
      <c r="H22" s="11">
        <v>15</v>
      </c>
      <c r="I22" s="11">
        <v>13</v>
      </c>
      <c r="J22" s="11"/>
      <c r="K22" s="11">
        <v>15</v>
      </c>
      <c r="L22" s="11"/>
      <c r="M22" s="11"/>
      <c r="N22" s="3">
        <f t="shared" ref="N22:N33" si="2">SUM(D22:M22)</f>
        <v>97</v>
      </c>
      <c r="O22" s="3">
        <f>+N22-E22</f>
        <v>88</v>
      </c>
      <c r="P22" s="3">
        <f t="shared" ref="P22:P33" si="3">COUNT(D22:M22)</f>
        <v>7</v>
      </c>
    </row>
    <row r="23" spans="1:16" x14ac:dyDescent="0.2">
      <c r="A23" s="11" t="s">
        <v>177</v>
      </c>
      <c r="B23" s="11" t="s">
        <v>34</v>
      </c>
      <c r="C23" s="11" t="s">
        <v>175</v>
      </c>
      <c r="D23" s="11"/>
      <c r="E23" s="11"/>
      <c r="F23" s="11"/>
      <c r="G23" s="11">
        <v>13</v>
      </c>
      <c r="H23" s="11">
        <v>11</v>
      </c>
      <c r="I23" s="11">
        <v>15</v>
      </c>
      <c r="J23" s="11"/>
      <c r="K23" s="11"/>
      <c r="L23" s="11">
        <v>13</v>
      </c>
      <c r="M23" s="11">
        <v>15</v>
      </c>
      <c r="N23" s="3">
        <f t="shared" si="2"/>
        <v>67</v>
      </c>
      <c r="O23" s="3">
        <f>+N23</f>
        <v>67</v>
      </c>
      <c r="P23" s="3">
        <f t="shared" si="3"/>
        <v>5</v>
      </c>
    </row>
    <row r="24" spans="1:16" x14ac:dyDescent="0.2">
      <c r="A24" s="24" t="s">
        <v>101</v>
      </c>
      <c r="B24" s="17" t="s">
        <v>34</v>
      </c>
      <c r="C24" s="17" t="s">
        <v>96</v>
      </c>
      <c r="D24" s="11">
        <v>13</v>
      </c>
      <c r="E24" s="11"/>
      <c r="F24" s="11">
        <v>11</v>
      </c>
      <c r="G24" s="11">
        <v>8</v>
      </c>
      <c r="H24" s="11">
        <v>13</v>
      </c>
      <c r="I24" s="11"/>
      <c r="J24" s="11">
        <v>11</v>
      </c>
      <c r="K24" s="11">
        <v>9</v>
      </c>
      <c r="L24" s="11"/>
      <c r="M24" s="11"/>
      <c r="N24" s="3">
        <f t="shared" si="2"/>
        <v>65</v>
      </c>
      <c r="O24" s="3">
        <f>+N24</f>
        <v>65</v>
      </c>
      <c r="P24" s="3">
        <f t="shared" si="3"/>
        <v>6</v>
      </c>
    </row>
    <row r="25" spans="1:16" x14ac:dyDescent="0.2">
      <c r="A25" s="24" t="s">
        <v>100</v>
      </c>
      <c r="B25" s="17" t="s">
        <v>34</v>
      </c>
      <c r="C25" s="17" t="s">
        <v>38</v>
      </c>
      <c r="D25" s="11">
        <v>8</v>
      </c>
      <c r="E25" s="11"/>
      <c r="F25" s="11"/>
      <c r="G25" s="11"/>
      <c r="H25" s="11"/>
      <c r="I25" s="11"/>
      <c r="J25" s="11">
        <v>15</v>
      </c>
      <c r="K25" s="11"/>
      <c r="L25" s="11"/>
      <c r="M25" s="11">
        <v>13</v>
      </c>
      <c r="N25" s="3">
        <f t="shared" si="2"/>
        <v>36</v>
      </c>
      <c r="O25" s="3"/>
      <c r="P25" s="3">
        <f t="shared" si="3"/>
        <v>3</v>
      </c>
    </row>
    <row r="26" spans="1:16" x14ac:dyDescent="0.2">
      <c r="A26" s="11" t="s">
        <v>226</v>
      </c>
      <c r="B26" s="12" t="s">
        <v>34</v>
      </c>
      <c r="C26" s="12" t="s">
        <v>403</v>
      </c>
      <c r="D26" s="11"/>
      <c r="E26" s="11">
        <v>8</v>
      </c>
      <c r="F26" s="11">
        <v>9</v>
      </c>
      <c r="G26" s="11">
        <v>11</v>
      </c>
      <c r="H26" s="11">
        <v>7</v>
      </c>
      <c r="I26" s="11"/>
      <c r="J26" s="11"/>
      <c r="K26" s="11"/>
      <c r="L26" s="11"/>
      <c r="M26" s="11"/>
      <c r="N26" s="3">
        <f t="shared" si="2"/>
        <v>35</v>
      </c>
      <c r="O26" s="3"/>
      <c r="P26" s="3">
        <f t="shared" si="3"/>
        <v>4</v>
      </c>
    </row>
    <row r="27" spans="1:16" s="8" customFormat="1" x14ac:dyDescent="0.2">
      <c r="A27" s="24" t="s">
        <v>102</v>
      </c>
      <c r="B27" s="17" t="s">
        <v>34</v>
      </c>
      <c r="C27" s="17" t="s">
        <v>105</v>
      </c>
      <c r="D27" s="11"/>
      <c r="E27" s="11"/>
      <c r="F27" s="11">
        <v>13</v>
      </c>
      <c r="G27" s="11">
        <v>9</v>
      </c>
      <c r="H27" s="11"/>
      <c r="I27" s="11"/>
      <c r="J27" s="11"/>
      <c r="K27" s="11">
        <v>8</v>
      </c>
      <c r="L27" s="11"/>
      <c r="M27" s="11"/>
      <c r="N27" s="3">
        <f t="shared" si="2"/>
        <v>30</v>
      </c>
      <c r="O27" s="3"/>
      <c r="P27" s="3">
        <f t="shared" si="3"/>
        <v>3</v>
      </c>
    </row>
    <row r="28" spans="1:16" x14ac:dyDescent="0.2">
      <c r="A28" s="24" t="s">
        <v>176</v>
      </c>
      <c r="B28" s="17" t="s">
        <v>34</v>
      </c>
      <c r="C28" s="17" t="s">
        <v>194</v>
      </c>
      <c r="D28" s="11"/>
      <c r="E28" s="11">
        <v>7</v>
      </c>
      <c r="F28" s="11">
        <v>8</v>
      </c>
      <c r="G28" s="11"/>
      <c r="H28" s="11">
        <v>8</v>
      </c>
      <c r="I28" s="11"/>
      <c r="J28" s="11"/>
      <c r="K28" s="11"/>
      <c r="L28" s="11"/>
      <c r="M28" s="11"/>
      <c r="N28" s="3">
        <f t="shared" si="2"/>
        <v>23</v>
      </c>
      <c r="O28" s="3"/>
      <c r="P28" s="3">
        <f t="shared" si="3"/>
        <v>3</v>
      </c>
    </row>
    <row r="29" spans="1:16" x14ac:dyDescent="0.2">
      <c r="A29" s="25" t="s">
        <v>437</v>
      </c>
      <c r="B29" s="12" t="s">
        <v>34</v>
      </c>
      <c r="C29" s="25" t="s">
        <v>493</v>
      </c>
      <c r="D29" s="25"/>
      <c r="E29" s="25"/>
      <c r="F29" s="25"/>
      <c r="G29" s="25"/>
      <c r="H29" s="25">
        <v>9</v>
      </c>
      <c r="I29" s="25"/>
      <c r="J29" s="25"/>
      <c r="K29" s="25">
        <v>11</v>
      </c>
      <c r="L29" s="25"/>
      <c r="M29" s="25"/>
      <c r="N29" s="3">
        <f t="shared" si="2"/>
        <v>20</v>
      </c>
      <c r="O29" s="3"/>
      <c r="P29" s="3">
        <f t="shared" si="3"/>
        <v>2</v>
      </c>
    </row>
    <row r="30" spans="1:16" x14ac:dyDescent="0.2">
      <c r="A30" s="25" t="s">
        <v>319</v>
      </c>
      <c r="B30" s="17" t="s">
        <v>34</v>
      </c>
      <c r="C30" s="25" t="s">
        <v>498</v>
      </c>
      <c r="D30" s="25">
        <v>11</v>
      </c>
      <c r="E30" s="25"/>
      <c r="F30" s="25">
        <v>7</v>
      </c>
      <c r="G30" s="25"/>
      <c r="H30" s="25"/>
      <c r="I30" s="25"/>
      <c r="J30" s="25"/>
      <c r="K30" s="25"/>
      <c r="L30" s="25"/>
      <c r="M30" s="25"/>
      <c r="N30" s="3">
        <f t="shared" si="2"/>
        <v>18</v>
      </c>
      <c r="O30" s="3"/>
      <c r="P30" s="3">
        <f t="shared" si="3"/>
        <v>2</v>
      </c>
    </row>
    <row r="31" spans="1:16" x14ac:dyDescent="0.2">
      <c r="A31" s="25" t="s">
        <v>281</v>
      </c>
      <c r="B31" s="12" t="s">
        <v>34</v>
      </c>
      <c r="C31" s="25" t="s">
        <v>38</v>
      </c>
      <c r="D31" s="11">
        <v>9</v>
      </c>
      <c r="E31" s="11"/>
      <c r="F31" s="11"/>
      <c r="G31" s="11"/>
      <c r="H31" s="11"/>
      <c r="I31" s="11"/>
      <c r="J31" s="11">
        <v>6</v>
      </c>
      <c r="K31" s="11"/>
      <c r="L31" s="11"/>
      <c r="M31" s="11"/>
      <c r="N31" s="3">
        <f t="shared" si="2"/>
        <v>15</v>
      </c>
      <c r="O31" s="3"/>
      <c r="P31" s="3">
        <f t="shared" si="3"/>
        <v>2</v>
      </c>
    </row>
    <row r="32" spans="1:16" x14ac:dyDescent="0.2">
      <c r="A32" s="25" t="s">
        <v>436</v>
      </c>
      <c r="B32" s="25" t="s">
        <v>34</v>
      </c>
      <c r="C32" s="25" t="s">
        <v>96</v>
      </c>
      <c r="D32" s="25"/>
      <c r="E32" s="25"/>
      <c r="F32" s="25"/>
      <c r="G32" s="25">
        <v>0</v>
      </c>
      <c r="H32" s="25">
        <v>6</v>
      </c>
      <c r="I32" s="25"/>
      <c r="J32" s="25"/>
      <c r="K32" s="25">
        <v>7</v>
      </c>
      <c r="L32" s="25"/>
      <c r="M32" s="25"/>
      <c r="N32" s="3">
        <f t="shared" si="2"/>
        <v>13</v>
      </c>
      <c r="O32" s="3"/>
      <c r="P32" s="3">
        <f t="shared" si="3"/>
        <v>3</v>
      </c>
    </row>
    <row r="33" spans="1:16" x14ac:dyDescent="0.2">
      <c r="A33" s="24" t="s">
        <v>103</v>
      </c>
      <c r="B33" s="17" t="s">
        <v>34</v>
      </c>
      <c r="C33" s="17" t="s">
        <v>95</v>
      </c>
      <c r="D33" s="11">
        <v>7</v>
      </c>
      <c r="E33" s="11"/>
      <c r="F33" s="11"/>
      <c r="G33" s="11"/>
      <c r="H33" s="11"/>
      <c r="I33" s="11"/>
      <c r="J33" s="11"/>
      <c r="K33" s="11"/>
      <c r="L33" s="11"/>
      <c r="M33" s="11"/>
      <c r="N33" s="3">
        <f t="shared" si="2"/>
        <v>7</v>
      </c>
      <c r="O33" s="3"/>
      <c r="P33" s="3">
        <f t="shared" si="3"/>
        <v>1</v>
      </c>
    </row>
    <row r="34" spans="1:16" x14ac:dyDescent="0.2">
      <c r="A34" s="17" t="s">
        <v>98</v>
      </c>
      <c r="B34" s="17" t="s">
        <v>34</v>
      </c>
      <c r="C34" s="17" t="s">
        <v>104</v>
      </c>
      <c r="D34" s="11" t="s">
        <v>106</v>
      </c>
      <c r="E34" s="11" t="s">
        <v>106</v>
      </c>
      <c r="F34" s="11"/>
      <c r="G34" s="11" t="s">
        <v>106</v>
      </c>
      <c r="H34" s="11"/>
      <c r="I34" s="11"/>
      <c r="J34" s="11"/>
      <c r="K34" s="11"/>
      <c r="L34" s="11"/>
      <c r="M34" s="11"/>
      <c r="N34" s="3">
        <f t="shared" ref="N34" si="4">SUM(D34:M34)</f>
        <v>0</v>
      </c>
      <c r="O34" s="3"/>
      <c r="P34" s="3">
        <f t="shared" ref="P34" si="5">COUNT(D34:M34)</f>
        <v>0</v>
      </c>
    </row>
  </sheetData>
  <sortState xmlns:xlrd2="http://schemas.microsoft.com/office/spreadsheetml/2017/richdata2" ref="A5:P19">
    <sortCondition descending="1" ref="O5:O19"/>
    <sortCondition descending="1" ref="M5:M1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BEA9-F48E-4334-BF6B-1C44A420E59C}">
  <sheetPr>
    <pageSetUpPr fitToPage="1"/>
  </sheetPr>
  <dimension ref="A1:Q14"/>
  <sheetViews>
    <sheetView showGridLines="0" workbookViewId="0">
      <selection activeCell="O19" sqref="O19"/>
    </sheetView>
  </sheetViews>
  <sheetFormatPr defaultRowHeight="11.25" x14ac:dyDescent="0.2"/>
  <cols>
    <col min="1" max="1" width="20.42578125" style="1" customWidth="1"/>
    <col min="2" max="16384" width="9.140625" style="1"/>
  </cols>
  <sheetData>
    <row r="1" spans="1:17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7" s="2" customFormat="1" ht="57.75" customHeight="1" x14ac:dyDescent="0.2">
      <c r="A2" s="32" t="s">
        <v>14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7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7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7" x14ac:dyDescent="0.2">
      <c r="A5" s="41" t="s">
        <v>320</v>
      </c>
      <c r="B5" s="12" t="s">
        <v>34</v>
      </c>
      <c r="C5" s="12" t="s">
        <v>299</v>
      </c>
      <c r="D5" s="11">
        <v>15</v>
      </c>
      <c r="E5" s="11"/>
      <c r="F5" s="11">
        <v>13</v>
      </c>
      <c r="G5" s="11">
        <v>15</v>
      </c>
      <c r="H5" s="11"/>
      <c r="I5" s="11"/>
      <c r="J5" s="11"/>
      <c r="K5" s="11"/>
      <c r="L5" s="11"/>
      <c r="M5" s="11"/>
      <c r="N5" s="3">
        <f>SUM(D5:M5)</f>
        <v>43</v>
      </c>
      <c r="O5" s="3"/>
      <c r="P5" s="3">
        <f>COUNT(D5:M5)</f>
        <v>3</v>
      </c>
    </row>
    <row r="6" spans="1:17" customFormat="1" ht="15.75" thickBot="1" x14ac:dyDescent="0.3">
      <c r="A6" s="42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3">
        <f>SUM(D6:M6)</f>
        <v>0</v>
      </c>
      <c r="O6" s="3"/>
      <c r="P6" s="3">
        <f>COUNT(D6:M6)</f>
        <v>0</v>
      </c>
    </row>
    <row r="7" spans="1:17" x14ac:dyDescent="0.2">
      <c r="A7" s="11"/>
      <c r="B7" s="12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3">
        <f>SUM(D7:M7)</f>
        <v>0</v>
      </c>
      <c r="O7" s="3"/>
      <c r="P7" s="3">
        <f>COUNT(D7:M7)</f>
        <v>0</v>
      </c>
    </row>
    <row r="8" spans="1:17" x14ac:dyDescent="0.2">
      <c r="A8" s="11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3">
        <f>SUM(D8:M8)</f>
        <v>0</v>
      </c>
      <c r="O8" s="3"/>
      <c r="P8" s="3">
        <f>COUNT(D8:M8)</f>
        <v>0</v>
      </c>
    </row>
    <row r="9" spans="1:17" s="4" customFormat="1" ht="15" x14ac:dyDescent="0.25">
      <c r="A9" s="20"/>
      <c r="B9" s="7"/>
      <c r="C9" s="7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s="4" customFormat="1" ht="15" x14ac:dyDescent="0.25">
      <c r="A10" s="18" t="s">
        <v>31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7" s="9" customFormat="1" x14ac:dyDescent="0.2">
      <c r="A11" s="41" t="s">
        <v>354</v>
      </c>
      <c r="B11" s="12" t="s">
        <v>34</v>
      </c>
      <c r="C11" s="12" t="s">
        <v>355</v>
      </c>
      <c r="D11" s="11"/>
      <c r="E11" s="11">
        <v>15</v>
      </c>
      <c r="F11" s="11">
        <v>15</v>
      </c>
      <c r="G11" s="11"/>
      <c r="H11" s="11" t="s">
        <v>435</v>
      </c>
      <c r="I11" s="11"/>
      <c r="J11" s="11"/>
      <c r="K11" s="11"/>
      <c r="L11" s="11"/>
      <c r="M11" s="11"/>
      <c r="N11" s="3">
        <f>SUM(D11:M11)</f>
        <v>30</v>
      </c>
      <c r="O11" s="3"/>
      <c r="P11" s="3">
        <f>COUNT(D11:M11)</f>
        <v>2</v>
      </c>
    </row>
    <row r="12" spans="1:17" s="9" customFormat="1" x14ac:dyDescent="0.2">
      <c r="A12" s="11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">
        <f t="shared" ref="N12:N14" si="0">SUM(D12:M12)</f>
        <v>0</v>
      </c>
      <c r="O12" s="3"/>
      <c r="P12" s="3">
        <f t="shared" ref="P12:P14" si="1">COUNT(D12:M12)</f>
        <v>0</v>
      </c>
    </row>
    <row r="13" spans="1:17" x14ac:dyDescent="0.2">
      <c r="A13" s="11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">
        <f t="shared" si="0"/>
        <v>0</v>
      </c>
      <c r="O13" s="3"/>
      <c r="P13" s="3">
        <f t="shared" si="1"/>
        <v>0</v>
      </c>
    </row>
    <row r="14" spans="1:17" x14ac:dyDescent="0.2">
      <c r="A14" s="11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">
        <f t="shared" si="0"/>
        <v>0</v>
      </c>
      <c r="O14" s="3"/>
      <c r="P14" s="3">
        <f t="shared" si="1"/>
        <v>0</v>
      </c>
    </row>
  </sheetData>
  <sortState xmlns:xlrd2="http://schemas.microsoft.com/office/spreadsheetml/2017/richdata2" ref="A5:P8">
    <sortCondition descending="1" ref="N5:N8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0A25-4D5E-45D2-B146-A5AB34257039}">
  <sheetPr>
    <pageSetUpPr fitToPage="1"/>
  </sheetPr>
  <dimension ref="A1:P18"/>
  <sheetViews>
    <sheetView showGridLines="0" workbookViewId="0">
      <selection activeCell="C12" sqref="C12:C15"/>
    </sheetView>
  </sheetViews>
  <sheetFormatPr defaultRowHeight="11.25" x14ac:dyDescent="0.2"/>
  <cols>
    <col min="1" max="1" width="23.4257812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15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72" t="s">
        <v>108</v>
      </c>
      <c r="B5" s="12" t="s">
        <v>34</v>
      </c>
      <c r="C5" s="12" t="s">
        <v>113</v>
      </c>
      <c r="D5" s="11">
        <v>9</v>
      </c>
      <c r="E5" s="11">
        <v>9</v>
      </c>
      <c r="F5" s="11">
        <v>13</v>
      </c>
      <c r="G5" s="11"/>
      <c r="H5" s="11">
        <v>15</v>
      </c>
      <c r="I5" s="11"/>
      <c r="J5" s="11">
        <v>11</v>
      </c>
      <c r="K5" s="11">
        <v>9</v>
      </c>
      <c r="L5" s="11"/>
      <c r="M5" s="11">
        <v>13</v>
      </c>
      <c r="N5" s="3">
        <f>SUM(D5:M5)</f>
        <v>79</v>
      </c>
      <c r="O5" s="3">
        <f>+N5-K5</f>
        <v>70</v>
      </c>
      <c r="P5" s="3">
        <f>COUNT(D5:M5)</f>
        <v>7</v>
      </c>
    </row>
    <row r="6" spans="1:16" customFormat="1" ht="15" x14ac:dyDescent="0.25">
      <c r="A6" s="40" t="s">
        <v>412</v>
      </c>
      <c r="B6" s="12" t="s">
        <v>34</v>
      </c>
      <c r="C6" s="12" t="s">
        <v>111</v>
      </c>
      <c r="D6" s="11"/>
      <c r="E6" s="11"/>
      <c r="F6" s="11"/>
      <c r="G6" s="11">
        <v>11</v>
      </c>
      <c r="H6" s="11"/>
      <c r="I6" s="11">
        <v>11</v>
      </c>
      <c r="J6" s="11">
        <v>8</v>
      </c>
      <c r="K6" s="11">
        <v>6</v>
      </c>
      <c r="L6" s="11"/>
      <c r="M6" s="11"/>
      <c r="N6" s="3">
        <f>SUM(D6:M6)</f>
        <v>36</v>
      </c>
      <c r="O6" s="3"/>
      <c r="P6" s="3">
        <f>COUNT(D6:M6)</f>
        <v>4</v>
      </c>
    </row>
    <row r="7" spans="1:16" s="8" customFormat="1" x14ac:dyDescent="0.2">
      <c r="A7" s="17" t="s">
        <v>107</v>
      </c>
      <c r="B7" s="12" t="s">
        <v>34</v>
      </c>
      <c r="C7" s="12" t="s">
        <v>112</v>
      </c>
      <c r="D7" s="11"/>
      <c r="E7" s="11">
        <v>11</v>
      </c>
      <c r="F7" s="11"/>
      <c r="G7" s="11"/>
      <c r="H7" s="11"/>
      <c r="I7" s="11"/>
      <c r="J7" s="11">
        <v>9</v>
      </c>
      <c r="K7" s="11">
        <v>7</v>
      </c>
      <c r="L7" s="11"/>
      <c r="M7" s="11"/>
      <c r="N7" s="3">
        <f>SUM(D7:M7)</f>
        <v>27</v>
      </c>
      <c r="O7" s="3"/>
      <c r="P7" s="3">
        <f>COUNT(D7:M7)</f>
        <v>3</v>
      </c>
    </row>
    <row r="8" spans="1:16" s="8" customFormat="1" x14ac:dyDescent="0.2">
      <c r="A8" s="40" t="s">
        <v>444</v>
      </c>
      <c r="B8" s="11" t="s">
        <v>34</v>
      </c>
      <c r="C8" s="11" t="s">
        <v>113</v>
      </c>
      <c r="D8" s="11"/>
      <c r="E8" s="11"/>
      <c r="F8" s="11"/>
      <c r="G8" s="11"/>
      <c r="H8" s="11">
        <v>11</v>
      </c>
      <c r="I8" s="11"/>
      <c r="J8" s="11">
        <v>6</v>
      </c>
      <c r="K8" s="11">
        <v>5</v>
      </c>
      <c r="L8" s="11"/>
      <c r="M8" s="11">
        <v>11</v>
      </c>
      <c r="N8" s="3">
        <f>SUM(D8:M8)</f>
        <v>33</v>
      </c>
      <c r="O8" s="3"/>
      <c r="P8" s="3">
        <f>COUNT(D8:M8)</f>
        <v>4</v>
      </c>
    </row>
    <row r="9" spans="1:16" s="8" customFormat="1" x14ac:dyDescent="0.2">
      <c r="A9" s="15" t="s">
        <v>442</v>
      </c>
      <c r="B9" s="15" t="s">
        <v>419</v>
      </c>
      <c r="C9" s="15"/>
      <c r="D9" s="15"/>
      <c r="E9" s="15"/>
      <c r="F9" s="15"/>
      <c r="G9" s="15">
        <v>8</v>
      </c>
      <c r="H9" s="15"/>
      <c r="I9" s="15"/>
      <c r="J9" s="15"/>
      <c r="K9" s="15"/>
      <c r="L9" s="15"/>
      <c r="M9" s="15"/>
      <c r="N9" s="22">
        <f>SUM(D9:M9)</f>
        <v>8</v>
      </c>
      <c r="O9" s="22"/>
      <c r="P9" s="22">
        <f>COUNT(D9:M9)</f>
        <v>1</v>
      </c>
    </row>
    <row r="10" spans="1:16" s="4" customFormat="1" ht="15" x14ac:dyDescent="0.25">
      <c r="A10" s="20"/>
      <c r="B10" s="7"/>
      <c r="C10" s="7"/>
      <c r="D10" s="21"/>
      <c r="E10" s="21"/>
      <c r="F10" s="21"/>
      <c r="G10" s="7"/>
      <c r="H10" s="7"/>
      <c r="I10" s="7"/>
      <c r="J10" s="7"/>
      <c r="K10" s="7"/>
      <c r="L10" s="23"/>
      <c r="M10" s="23"/>
      <c r="N10" s="23"/>
      <c r="O10" s="23"/>
      <c r="P10"/>
    </row>
    <row r="11" spans="1:16" s="4" customFormat="1" ht="15" x14ac:dyDescent="0.25">
      <c r="A11" s="18" t="s">
        <v>31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6" x14ac:dyDescent="0.2">
      <c r="A12" s="168" t="s">
        <v>110</v>
      </c>
      <c r="B12" s="12" t="s">
        <v>34</v>
      </c>
      <c r="C12" s="12" t="s">
        <v>111</v>
      </c>
      <c r="D12" s="11">
        <v>13</v>
      </c>
      <c r="E12" s="11"/>
      <c r="F12" s="11"/>
      <c r="G12" s="11">
        <v>13</v>
      </c>
      <c r="H12" s="11"/>
      <c r="I12" s="11">
        <v>15</v>
      </c>
      <c r="J12" s="11">
        <v>15</v>
      </c>
      <c r="K12" s="11">
        <v>13</v>
      </c>
      <c r="L12" s="11">
        <v>15</v>
      </c>
      <c r="M12" s="11"/>
      <c r="N12" s="3">
        <f t="shared" ref="N12:N18" si="0">SUM(D12:M12)</f>
        <v>84</v>
      </c>
      <c r="O12" s="3">
        <f>+N12</f>
        <v>84</v>
      </c>
      <c r="P12" s="3">
        <f t="shared" ref="P12:P18" si="1">COUNT(D12:M12)</f>
        <v>6</v>
      </c>
    </row>
    <row r="13" spans="1:16" x14ac:dyDescent="0.2">
      <c r="A13" s="25" t="s">
        <v>356</v>
      </c>
      <c r="B13" s="12" t="s">
        <v>34</v>
      </c>
      <c r="C13" s="25" t="s">
        <v>113</v>
      </c>
      <c r="D13" s="11"/>
      <c r="E13" s="11">
        <v>13</v>
      </c>
      <c r="F13" s="11">
        <v>11</v>
      </c>
      <c r="G13" s="11"/>
      <c r="H13" s="11">
        <v>13</v>
      </c>
      <c r="I13" s="11"/>
      <c r="J13" s="11">
        <v>7</v>
      </c>
      <c r="K13" s="11">
        <v>8</v>
      </c>
      <c r="L13" s="11"/>
      <c r="M13" s="11">
        <v>15</v>
      </c>
      <c r="N13" s="3">
        <f t="shared" si="0"/>
        <v>67</v>
      </c>
      <c r="O13" s="3">
        <f>+N13</f>
        <v>67</v>
      </c>
      <c r="P13" s="3">
        <f t="shared" si="1"/>
        <v>6</v>
      </c>
    </row>
    <row r="14" spans="1:16" x14ac:dyDescent="0.2">
      <c r="A14" s="12" t="s">
        <v>321</v>
      </c>
      <c r="B14" s="12" t="s">
        <v>34</v>
      </c>
      <c r="C14" s="12" t="s">
        <v>112</v>
      </c>
      <c r="D14" s="11">
        <v>15</v>
      </c>
      <c r="E14" s="11">
        <v>15</v>
      </c>
      <c r="F14" s="11"/>
      <c r="G14" s="11"/>
      <c r="H14" s="11"/>
      <c r="I14" s="11"/>
      <c r="J14" s="11">
        <v>13</v>
      </c>
      <c r="K14" s="11">
        <v>15</v>
      </c>
      <c r="L14" s="11"/>
      <c r="M14" s="11"/>
      <c r="N14" s="3">
        <f t="shared" si="0"/>
        <v>58</v>
      </c>
      <c r="O14" s="3"/>
      <c r="P14" s="3">
        <f t="shared" si="1"/>
        <v>4</v>
      </c>
    </row>
    <row r="15" spans="1:16" x14ac:dyDescent="0.2">
      <c r="A15" s="11" t="s">
        <v>109</v>
      </c>
      <c r="B15" s="12" t="s">
        <v>34</v>
      </c>
      <c r="C15" s="12" t="s">
        <v>114</v>
      </c>
      <c r="D15" s="11">
        <v>11</v>
      </c>
      <c r="E15" s="11"/>
      <c r="F15" s="11">
        <v>15</v>
      </c>
      <c r="G15" s="11"/>
      <c r="H15" s="11"/>
      <c r="I15" s="11">
        <v>13</v>
      </c>
      <c r="J15" s="11"/>
      <c r="K15" s="11">
        <v>11</v>
      </c>
      <c r="L15" s="11"/>
      <c r="M15" s="11"/>
      <c r="N15" s="3">
        <f t="shared" si="0"/>
        <v>50</v>
      </c>
      <c r="O15" s="3"/>
      <c r="P15" s="3">
        <f t="shared" si="1"/>
        <v>4</v>
      </c>
    </row>
    <row r="16" spans="1:16" s="8" customFormat="1" x14ac:dyDescent="0.2">
      <c r="A16" s="5" t="s">
        <v>440</v>
      </c>
      <c r="B16" s="15" t="s">
        <v>419</v>
      </c>
      <c r="C16" s="5"/>
      <c r="D16" s="15"/>
      <c r="E16" s="15"/>
      <c r="F16" s="15"/>
      <c r="G16" s="15">
        <v>15</v>
      </c>
      <c r="H16" s="15"/>
      <c r="I16" s="15"/>
      <c r="J16" s="15"/>
      <c r="K16" s="15"/>
      <c r="L16" s="15"/>
      <c r="M16" s="15"/>
      <c r="N16" s="22">
        <f t="shared" si="0"/>
        <v>15</v>
      </c>
      <c r="O16" s="22"/>
      <c r="P16" s="22">
        <f t="shared" si="1"/>
        <v>1</v>
      </c>
    </row>
    <row r="17" spans="1:16" s="8" customFormat="1" x14ac:dyDescent="0.2">
      <c r="A17" s="5" t="s">
        <v>441</v>
      </c>
      <c r="B17" s="15" t="s">
        <v>419</v>
      </c>
      <c r="C17" s="5"/>
      <c r="D17" s="5"/>
      <c r="E17" s="5"/>
      <c r="F17" s="5"/>
      <c r="G17" s="5">
        <v>9</v>
      </c>
      <c r="H17" s="5"/>
      <c r="I17" s="5"/>
      <c r="J17" s="5"/>
      <c r="K17" s="5"/>
      <c r="L17" s="5"/>
      <c r="M17" s="5"/>
      <c r="N17" s="22">
        <f t="shared" si="0"/>
        <v>9</v>
      </c>
      <c r="O17" s="22"/>
      <c r="P17" s="22">
        <f t="shared" si="1"/>
        <v>1</v>
      </c>
    </row>
    <row r="18" spans="1:16" s="8" customFormat="1" x14ac:dyDescent="0.2">
      <c r="A18" s="5" t="s">
        <v>443</v>
      </c>
      <c r="B18" s="15" t="s">
        <v>419</v>
      </c>
      <c r="C18" s="5"/>
      <c r="D18" s="5"/>
      <c r="E18" s="5"/>
      <c r="F18" s="5"/>
      <c r="G18" s="5">
        <v>7</v>
      </c>
      <c r="H18" s="5"/>
      <c r="I18" s="5"/>
      <c r="J18" s="5"/>
      <c r="K18" s="5"/>
      <c r="L18" s="5"/>
      <c r="M18" s="5"/>
      <c r="N18" s="22">
        <f t="shared" si="0"/>
        <v>7</v>
      </c>
      <c r="O18" s="22"/>
      <c r="P18" s="22">
        <f t="shared" si="1"/>
        <v>1</v>
      </c>
    </row>
  </sheetData>
  <sortState xmlns:xlrd2="http://schemas.microsoft.com/office/spreadsheetml/2017/richdata2" ref="A12:P18">
    <sortCondition descending="1" ref="O12:O18"/>
    <sortCondition descending="1" ref="N12:N18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DA34-9630-477C-B940-123CFC9DBF64}">
  <sheetPr>
    <pageSetUpPr fitToPage="1"/>
  </sheetPr>
  <dimension ref="A1:P84"/>
  <sheetViews>
    <sheetView showGridLines="0" workbookViewId="0">
      <selection activeCell="A13" sqref="A13"/>
    </sheetView>
  </sheetViews>
  <sheetFormatPr defaultRowHeight="11.25" x14ac:dyDescent="0.2"/>
  <cols>
    <col min="1" max="1" width="24.140625" style="1" customWidth="1"/>
    <col min="2" max="2" width="6.28515625" style="1" customWidth="1"/>
    <col min="3" max="16384" width="9.140625" style="1"/>
  </cols>
  <sheetData>
    <row r="1" spans="1:16" s="58" customFormat="1" ht="15" customHeight="1" x14ac:dyDescent="0.2">
      <c r="A1" s="53"/>
      <c r="B1" s="54"/>
      <c r="C1" s="54"/>
      <c r="D1" s="55" t="s">
        <v>303</v>
      </c>
      <c r="E1" s="55" t="s">
        <v>305</v>
      </c>
      <c r="F1" s="56" t="s">
        <v>307</v>
      </c>
      <c r="G1" s="56" t="s">
        <v>308</v>
      </c>
      <c r="H1" s="56" t="s">
        <v>310</v>
      </c>
      <c r="I1" s="56" t="s">
        <v>311</v>
      </c>
      <c r="J1" s="56" t="s">
        <v>312</v>
      </c>
      <c r="K1" s="56" t="s">
        <v>314</v>
      </c>
      <c r="L1" s="56" t="s">
        <v>318</v>
      </c>
      <c r="M1" s="57" t="s">
        <v>316</v>
      </c>
      <c r="N1" s="206" t="s">
        <v>2</v>
      </c>
      <c r="O1" s="209" t="s">
        <v>22</v>
      </c>
      <c r="P1" s="206" t="s">
        <v>3</v>
      </c>
    </row>
    <row r="2" spans="1:16" s="58" customFormat="1" ht="57.75" customHeight="1" x14ac:dyDescent="0.2">
      <c r="A2" s="59" t="s">
        <v>28</v>
      </c>
      <c r="B2" s="54"/>
      <c r="C2" s="54"/>
      <c r="D2" s="60" t="s">
        <v>304</v>
      </c>
      <c r="E2" s="60" t="s">
        <v>306</v>
      </c>
      <c r="F2" s="61" t="s">
        <v>33</v>
      </c>
      <c r="G2" s="61" t="s">
        <v>309</v>
      </c>
      <c r="H2" s="61" t="s">
        <v>1</v>
      </c>
      <c r="I2" s="61" t="s">
        <v>0</v>
      </c>
      <c r="J2" s="61" t="s">
        <v>313</v>
      </c>
      <c r="K2" s="61" t="s">
        <v>208</v>
      </c>
      <c r="L2" s="62" t="s">
        <v>315</v>
      </c>
      <c r="M2" s="63" t="s">
        <v>317</v>
      </c>
      <c r="N2" s="207"/>
      <c r="O2" s="210"/>
      <c r="P2" s="207"/>
    </row>
    <row r="3" spans="1:16" s="58" customFormat="1" ht="12" x14ac:dyDescent="0.2">
      <c r="A3" s="64" t="s">
        <v>6</v>
      </c>
      <c r="B3" s="65" t="s">
        <v>32</v>
      </c>
      <c r="C3" s="66" t="s">
        <v>4</v>
      </c>
      <c r="D3" s="67">
        <v>1</v>
      </c>
      <c r="E3" s="67">
        <v>2</v>
      </c>
      <c r="F3" s="68">
        <v>3</v>
      </c>
      <c r="G3" s="68">
        <v>4</v>
      </c>
      <c r="H3" s="68">
        <v>5</v>
      </c>
      <c r="I3" s="68">
        <v>6</v>
      </c>
      <c r="J3" s="68">
        <v>7</v>
      </c>
      <c r="K3" s="68">
        <v>8</v>
      </c>
      <c r="L3" s="68">
        <v>9</v>
      </c>
      <c r="M3" s="69">
        <v>10</v>
      </c>
      <c r="N3" s="208"/>
      <c r="O3" s="211"/>
      <c r="P3" s="208"/>
    </row>
    <row r="4" spans="1:16" ht="15" x14ac:dyDescent="0.25">
      <c r="A4" s="18" t="s">
        <v>30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x14ac:dyDescent="0.2">
      <c r="A5" s="168" t="s">
        <v>214</v>
      </c>
      <c r="B5" s="11" t="s">
        <v>34</v>
      </c>
      <c r="C5" s="11" t="s">
        <v>242</v>
      </c>
      <c r="D5" s="11">
        <v>13</v>
      </c>
      <c r="E5" s="11">
        <v>11</v>
      </c>
      <c r="F5" s="11"/>
      <c r="G5" s="11">
        <v>13</v>
      </c>
      <c r="H5" s="11">
        <v>6</v>
      </c>
      <c r="I5" s="11"/>
      <c r="J5" s="11"/>
      <c r="K5" s="11">
        <v>13</v>
      </c>
      <c r="L5" s="11">
        <v>6</v>
      </c>
      <c r="M5" s="11">
        <v>13</v>
      </c>
      <c r="N5" s="3">
        <f t="shared" ref="N5:N39" si="0">SUM(D5:M5)</f>
        <v>75</v>
      </c>
      <c r="O5" s="3">
        <f>+N5-H5</f>
        <v>69</v>
      </c>
      <c r="P5" s="3">
        <f t="shared" ref="P5:P39" si="1">COUNT(D5:M5)</f>
        <v>7</v>
      </c>
    </row>
    <row r="6" spans="1:16" x14ac:dyDescent="0.2">
      <c r="A6" s="11" t="s">
        <v>397</v>
      </c>
      <c r="B6" s="11" t="s">
        <v>34</v>
      </c>
      <c r="C6" s="11" t="s">
        <v>198</v>
      </c>
      <c r="D6" s="11"/>
      <c r="E6" s="11"/>
      <c r="F6" s="11"/>
      <c r="G6" s="11">
        <v>6</v>
      </c>
      <c r="H6" s="11">
        <v>7</v>
      </c>
      <c r="I6" s="11"/>
      <c r="J6" s="11">
        <v>13</v>
      </c>
      <c r="K6" s="11">
        <v>15</v>
      </c>
      <c r="L6" s="11">
        <v>11</v>
      </c>
      <c r="M6" s="167">
        <v>15</v>
      </c>
      <c r="N6" s="3">
        <f t="shared" si="0"/>
        <v>67</v>
      </c>
      <c r="O6" s="3">
        <f>+N6</f>
        <v>67</v>
      </c>
      <c r="P6" s="3">
        <f t="shared" si="1"/>
        <v>6</v>
      </c>
    </row>
    <row r="7" spans="1:16" x14ac:dyDescent="0.2">
      <c r="A7" s="11" t="s">
        <v>115</v>
      </c>
      <c r="B7" s="12" t="s">
        <v>34</v>
      </c>
      <c r="C7" s="12" t="s">
        <v>128</v>
      </c>
      <c r="D7" s="11">
        <v>9</v>
      </c>
      <c r="E7" s="11">
        <v>9</v>
      </c>
      <c r="F7" s="11">
        <v>7</v>
      </c>
      <c r="G7" s="11">
        <v>8</v>
      </c>
      <c r="H7" s="11">
        <v>15</v>
      </c>
      <c r="I7" s="11">
        <v>9</v>
      </c>
      <c r="J7" s="11">
        <v>8</v>
      </c>
      <c r="K7" s="11"/>
      <c r="L7" s="11"/>
      <c r="M7" s="11"/>
      <c r="N7" s="3">
        <f t="shared" si="0"/>
        <v>65</v>
      </c>
      <c r="O7" s="3">
        <f>+N7-F7</f>
        <v>58</v>
      </c>
      <c r="P7" s="3">
        <f t="shared" si="1"/>
        <v>7</v>
      </c>
    </row>
    <row r="8" spans="1:16" x14ac:dyDescent="0.2">
      <c r="A8" s="11" t="s">
        <v>119</v>
      </c>
      <c r="B8" s="11" t="s">
        <v>34</v>
      </c>
      <c r="C8" s="12" t="s">
        <v>132</v>
      </c>
      <c r="D8" s="11">
        <v>4</v>
      </c>
      <c r="E8" s="11"/>
      <c r="F8" s="11">
        <v>6</v>
      </c>
      <c r="G8" s="11">
        <v>1</v>
      </c>
      <c r="H8" s="11"/>
      <c r="I8" s="11">
        <v>15</v>
      </c>
      <c r="J8" s="11">
        <v>11</v>
      </c>
      <c r="K8" s="11"/>
      <c r="L8" s="11">
        <v>7</v>
      </c>
      <c r="M8" s="11">
        <v>8</v>
      </c>
      <c r="N8" s="3">
        <f t="shared" si="0"/>
        <v>52</v>
      </c>
      <c r="O8" s="3">
        <f>+N8-G8</f>
        <v>51</v>
      </c>
      <c r="P8" s="3">
        <f t="shared" si="1"/>
        <v>7</v>
      </c>
    </row>
    <row r="9" spans="1:16" x14ac:dyDescent="0.2">
      <c r="A9" s="11" t="s">
        <v>120</v>
      </c>
      <c r="B9" s="11" t="s">
        <v>34</v>
      </c>
      <c r="C9" s="12" t="s">
        <v>133</v>
      </c>
      <c r="D9" s="11"/>
      <c r="E9" s="11"/>
      <c r="F9" s="11">
        <v>8</v>
      </c>
      <c r="G9" s="11"/>
      <c r="H9" s="11"/>
      <c r="I9" s="11">
        <v>11</v>
      </c>
      <c r="J9" s="11">
        <v>15</v>
      </c>
      <c r="K9" s="11">
        <v>9</v>
      </c>
      <c r="L9" s="11">
        <v>5</v>
      </c>
      <c r="M9" s="11"/>
      <c r="N9" s="3">
        <f t="shared" si="0"/>
        <v>48</v>
      </c>
      <c r="O9" s="3">
        <f>+N9</f>
        <v>48</v>
      </c>
      <c r="P9" s="3">
        <f t="shared" si="1"/>
        <v>5</v>
      </c>
    </row>
    <row r="10" spans="1:16" s="8" customFormat="1" x14ac:dyDescent="0.2">
      <c r="A10" s="11" t="s">
        <v>118</v>
      </c>
      <c r="B10" s="12" t="s">
        <v>34</v>
      </c>
      <c r="C10" s="12" t="s">
        <v>131</v>
      </c>
      <c r="D10" s="11">
        <v>8</v>
      </c>
      <c r="E10" s="11">
        <v>3</v>
      </c>
      <c r="F10" s="11">
        <v>5</v>
      </c>
      <c r="G10" s="11">
        <v>11</v>
      </c>
      <c r="H10" s="11">
        <v>2</v>
      </c>
      <c r="I10" s="11"/>
      <c r="J10" s="11">
        <v>7</v>
      </c>
      <c r="K10" s="11">
        <v>8</v>
      </c>
      <c r="L10" s="11">
        <v>8</v>
      </c>
      <c r="M10" s="11"/>
      <c r="N10" s="3">
        <f t="shared" si="0"/>
        <v>52</v>
      </c>
      <c r="O10" s="3">
        <f>+N10-H10-E10</f>
        <v>47</v>
      </c>
      <c r="P10" s="3">
        <f t="shared" si="1"/>
        <v>8</v>
      </c>
    </row>
    <row r="11" spans="1:16" x14ac:dyDescent="0.2">
      <c r="A11" s="11" t="s">
        <v>178</v>
      </c>
      <c r="B11" s="11" t="s">
        <v>34</v>
      </c>
      <c r="C11" s="11" t="s">
        <v>242</v>
      </c>
      <c r="D11" s="11">
        <v>11</v>
      </c>
      <c r="E11" s="11">
        <v>13</v>
      </c>
      <c r="F11" s="11">
        <v>1</v>
      </c>
      <c r="G11" s="11">
        <v>7</v>
      </c>
      <c r="H11" s="11">
        <v>11</v>
      </c>
      <c r="I11" s="11"/>
      <c r="J11" s="11"/>
      <c r="K11" s="11"/>
      <c r="L11" s="11"/>
      <c r="M11" s="11"/>
      <c r="N11" s="3">
        <f t="shared" si="0"/>
        <v>43</v>
      </c>
      <c r="O11" s="3">
        <f>+N11</f>
        <v>43</v>
      </c>
      <c r="P11" s="3">
        <f t="shared" si="1"/>
        <v>5</v>
      </c>
    </row>
    <row r="12" spans="1:16" s="8" customFormat="1" x14ac:dyDescent="0.2">
      <c r="A12" s="11" t="s">
        <v>215</v>
      </c>
      <c r="B12" s="11" t="s">
        <v>34</v>
      </c>
      <c r="C12" s="11" t="s">
        <v>244</v>
      </c>
      <c r="D12" s="11">
        <v>6</v>
      </c>
      <c r="E12" s="11"/>
      <c r="F12" s="11">
        <v>2</v>
      </c>
      <c r="G12" s="11">
        <v>4</v>
      </c>
      <c r="H12" s="11"/>
      <c r="I12" s="11">
        <v>6</v>
      </c>
      <c r="J12" s="11">
        <v>6</v>
      </c>
      <c r="K12" s="11">
        <v>5</v>
      </c>
      <c r="L12" s="11"/>
      <c r="M12" s="11"/>
      <c r="N12" s="3">
        <f t="shared" si="0"/>
        <v>29</v>
      </c>
      <c r="O12" s="3">
        <f>+N12</f>
        <v>29</v>
      </c>
      <c r="P12" s="3">
        <f t="shared" si="1"/>
        <v>6</v>
      </c>
    </row>
    <row r="13" spans="1:16" x14ac:dyDescent="0.2">
      <c r="A13" s="11" t="s">
        <v>396</v>
      </c>
      <c r="B13" s="11" t="s">
        <v>34</v>
      </c>
      <c r="C13" s="11" t="s">
        <v>301</v>
      </c>
      <c r="D13" s="11">
        <v>15</v>
      </c>
      <c r="E13" s="11"/>
      <c r="F13" s="11"/>
      <c r="G13" s="11"/>
      <c r="H13" s="11"/>
      <c r="I13" s="11"/>
      <c r="J13" s="11">
        <v>9</v>
      </c>
      <c r="K13" s="11"/>
      <c r="L13" s="11">
        <v>13</v>
      </c>
      <c r="M13" s="11">
        <v>11</v>
      </c>
      <c r="N13" s="3">
        <f t="shared" si="0"/>
        <v>48</v>
      </c>
      <c r="O13" s="3"/>
      <c r="P13" s="3">
        <f t="shared" si="1"/>
        <v>4</v>
      </c>
    </row>
    <row r="14" spans="1:16" x14ac:dyDescent="0.2">
      <c r="A14" s="6" t="s">
        <v>539</v>
      </c>
      <c r="B14" s="11" t="s">
        <v>34</v>
      </c>
      <c r="C14" s="11" t="s">
        <v>540</v>
      </c>
      <c r="D14" s="11"/>
      <c r="E14" s="11"/>
      <c r="F14" s="11"/>
      <c r="G14" s="11"/>
      <c r="H14" s="11"/>
      <c r="I14" s="11"/>
      <c r="J14" s="11"/>
      <c r="K14" s="11">
        <v>4</v>
      </c>
      <c r="L14" s="11"/>
      <c r="M14" s="11">
        <v>9</v>
      </c>
      <c r="N14" s="3">
        <f t="shared" si="0"/>
        <v>13</v>
      </c>
      <c r="O14" s="3"/>
      <c r="P14" s="3">
        <f t="shared" si="1"/>
        <v>2</v>
      </c>
    </row>
    <row r="15" spans="1:16" x14ac:dyDescent="0.2">
      <c r="A15" s="11" t="s">
        <v>117</v>
      </c>
      <c r="B15" s="11" t="s">
        <v>34</v>
      </c>
      <c r="C15" s="12" t="s">
        <v>130</v>
      </c>
      <c r="D15" s="11"/>
      <c r="E15" s="11"/>
      <c r="F15" s="11"/>
      <c r="G15" s="11">
        <v>9</v>
      </c>
      <c r="H15" s="11"/>
      <c r="I15" s="11">
        <v>5</v>
      </c>
      <c r="J15" s="11"/>
      <c r="K15" s="11">
        <v>7</v>
      </c>
      <c r="L15" s="11"/>
      <c r="M15" s="11">
        <v>7</v>
      </c>
      <c r="N15" s="3">
        <f t="shared" si="0"/>
        <v>28</v>
      </c>
      <c r="O15" s="3"/>
      <c r="P15" s="3">
        <f t="shared" si="1"/>
        <v>4</v>
      </c>
    </row>
    <row r="16" spans="1:16" x14ac:dyDescent="0.2">
      <c r="A16" s="11" t="s">
        <v>280</v>
      </c>
      <c r="B16" s="11" t="s">
        <v>34</v>
      </c>
      <c r="C16" s="11" t="s">
        <v>291</v>
      </c>
      <c r="D16" s="11">
        <v>3</v>
      </c>
      <c r="E16" s="11"/>
      <c r="F16" s="11">
        <v>4</v>
      </c>
      <c r="G16" s="11"/>
      <c r="H16" s="11"/>
      <c r="I16" s="11">
        <v>4</v>
      </c>
      <c r="J16" s="11">
        <v>5</v>
      </c>
      <c r="K16" s="11"/>
      <c r="L16" s="11"/>
      <c r="M16" s="11">
        <v>6</v>
      </c>
      <c r="N16" s="3">
        <f t="shared" si="0"/>
        <v>22</v>
      </c>
      <c r="O16" s="3"/>
      <c r="P16" s="3">
        <f t="shared" si="1"/>
        <v>5</v>
      </c>
    </row>
    <row r="17" spans="1:16" s="8" customFormat="1" x14ac:dyDescent="0.2">
      <c r="A17" s="11" t="s">
        <v>229</v>
      </c>
      <c r="B17" s="11" t="s">
        <v>34</v>
      </c>
      <c r="C17" s="11" t="s">
        <v>243</v>
      </c>
      <c r="D17" s="11"/>
      <c r="E17" s="11">
        <v>15</v>
      </c>
      <c r="F17" s="11"/>
      <c r="G17" s="11"/>
      <c r="H17" s="11">
        <v>8</v>
      </c>
      <c r="I17" s="11">
        <v>8</v>
      </c>
      <c r="J17" s="11"/>
      <c r="K17" s="11"/>
      <c r="L17" s="11"/>
      <c r="M17" s="11"/>
      <c r="N17" s="3">
        <f t="shared" si="0"/>
        <v>31</v>
      </c>
      <c r="O17" s="3"/>
      <c r="P17" s="3">
        <f t="shared" si="1"/>
        <v>3</v>
      </c>
    </row>
    <row r="18" spans="1:16" x14ac:dyDescent="0.2">
      <c r="A18" s="6" t="s">
        <v>456</v>
      </c>
      <c r="B18" s="11" t="s">
        <v>34</v>
      </c>
      <c r="C18" s="11" t="s">
        <v>457</v>
      </c>
      <c r="D18" s="11"/>
      <c r="E18" s="11"/>
      <c r="F18" s="11"/>
      <c r="G18" s="11">
        <v>15</v>
      </c>
      <c r="H18" s="11"/>
      <c r="I18" s="11"/>
      <c r="J18" s="11"/>
      <c r="K18" s="11"/>
      <c r="L18" s="11">
        <v>15</v>
      </c>
      <c r="M18" s="48"/>
      <c r="N18" s="3">
        <f t="shared" si="0"/>
        <v>30</v>
      </c>
      <c r="O18" s="3"/>
      <c r="P18" s="3">
        <f t="shared" si="1"/>
        <v>2</v>
      </c>
    </row>
    <row r="19" spans="1:16" x14ac:dyDescent="0.2">
      <c r="A19" s="11" t="s">
        <v>334</v>
      </c>
      <c r="B19" s="11" t="s">
        <v>34</v>
      </c>
      <c r="C19" s="11" t="s">
        <v>349</v>
      </c>
      <c r="D19" s="11">
        <v>7</v>
      </c>
      <c r="E19" s="11"/>
      <c r="F19" s="11">
        <v>11</v>
      </c>
      <c r="G19" s="11"/>
      <c r="H19" s="11"/>
      <c r="I19" s="11">
        <v>7</v>
      </c>
      <c r="J19" s="11"/>
      <c r="K19" s="11"/>
      <c r="L19" s="11"/>
      <c r="M19" s="48"/>
      <c r="N19" s="3">
        <f t="shared" si="0"/>
        <v>25</v>
      </c>
      <c r="O19" s="3"/>
      <c r="P19" s="3">
        <f t="shared" si="1"/>
        <v>3</v>
      </c>
    </row>
    <row r="20" spans="1:16" x14ac:dyDescent="0.2">
      <c r="A20" s="11" t="s">
        <v>398</v>
      </c>
      <c r="B20" s="11" t="s">
        <v>34</v>
      </c>
      <c r="C20" s="11" t="s">
        <v>462</v>
      </c>
      <c r="D20" s="11"/>
      <c r="E20" s="11"/>
      <c r="F20" s="11"/>
      <c r="G20" s="11"/>
      <c r="H20" s="11"/>
      <c r="I20" s="11">
        <v>3</v>
      </c>
      <c r="J20" s="11"/>
      <c r="K20" s="11">
        <v>11</v>
      </c>
      <c r="L20" s="11">
        <v>9</v>
      </c>
      <c r="M20" s="48"/>
      <c r="N20" s="3">
        <f t="shared" si="0"/>
        <v>23</v>
      </c>
      <c r="O20" s="3"/>
      <c r="P20" s="3">
        <f t="shared" si="1"/>
        <v>3</v>
      </c>
    </row>
    <row r="21" spans="1:16" s="8" customFormat="1" x14ac:dyDescent="0.2">
      <c r="A21" s="11" t="s">
        <v>230</v>
      </c>
      <c r="B21" s="11" t="s">
        <v>34</v>
      </c>
      <c r="C21" s="11" t="s">
        <v>247</v>
      </c>
      <c r="D21" s="11"/>
      <c r="E21" s="11">
        <v>8</v>
      </c>
      <c r="F21" s="11"/>
      <c r="G21" s="11"/>
      <c r="H21" s="11">
        <v>13</v>
      </c>
      <c r="I21" s="11"/>
      <c r="J21" s="11"/>
      <c r="K21" s="11"/>
      <c r="L21" s="11"/>
      <c r="M21" s="11"/>
      <c r="N21" s="3">
        <f t="shared" si="0"/>
        <v>21</v>
      </c>
      <c r="O21" s="3"/>
      <c r="P21" s="3">
        <f t="shared" si="1"/>
        <v>2</v>
      </c>
    </row>
    <row r="22" spans="1:16" s="8" customFormat="1" x14ac:dyDescent="0.2">
      <c r="A22" s="11" t="s">
        <v>180</v>
      </c>
      <c r="B22" s="11" t="s">
        <v>34</v>
      </c>
      <c r="C22" s="11" t="s">
        <v>202</v>
      </c>
      <c r="D22" s="11">
        <v>5</v>
      </c>
      <c r="E22" s="11">
        <v>7</v>
      </c>
      <c r="F22" s="11"/>
      <c r="G22" s="11"/>
      <c r="H22" s="11">
        <v>9</v>
      </c>
      <c r="I22" s="11"/>
      <c r="J22" s="11"/>
      <c r="K22" s="11"/>
      <c r="L22" s="11"/>
      <c r="M22" s="11"/>
      <c r="N22" s="3">
        <f t="shared" si="0"/>
        <v>21</v>
      </c>
      <c r="O22" s="3"/>
      <c r="P22" s="3">
        <f t="shared" si="1"/>
        <v>3</v>
      </c>
    </row>
    <row r="23" spans="1:16" x14ac:dyDescent="0.2">
      <c r="A23" s="11" t="s">
        <v>394</v>
      </c>
      <c r="B23" s="11" t="s">
        <v>34</v>
      </c>
      <c r="C23" s="11" t="s">
        <v>461</v>
      </c>
      <c r="D23" s="11"/>
      <c r="E23" s="11"/>
      <c r="F23" s="11">
        <v>15</v>
      </c>
      <c r="G23" s="11">
        <v>5</v>
      </c>
      <c r="H23" s="11"/>
      <c r="I23" s="11"/>
      <c r="J23" s="11"/>
      <c r="K23" s="11"/>
      <c r="L23" s="11"/>
      <c r="M23" s="48"/>
      <c r="N23" s="3">
        <f t="shared" si="0"/>
        <v>20</v>
      </c>
      <c r="O23" s="3"/>
      <c r="P23" s="3">
        <f t="shared" si="1"/>
        <v>2</v>
      </c>
    </row>
    <row r="24" spans="1:16" s="8" customFormat="1" x14ac:dyDescent="0.2">
      <c r="A24" s="11" t="s">
        <v>490</v>
      </c>
      <c r="B24" s="11" t="s">
        <v>34</v>
      </c>
      <c r="C24" s="11" t="s">
        <v>243</v>
      </c>
      <c r="D24" s="11"/>
      <c r="E24" s="11">
        <v>4</v>
      </c>
      <c r="F24" s="11"/>
      <c r="G24" s="11"/>
      <c r="H24" s="11">
        <v>1</v>
      </c>
      <c r="I24" s="11">
        <v>13</v>
      </c>
      <c r="J24" s="11"/>
      <c r="K24" s="11"/>
      <c r="L24" s="11"/>
      <c r="M24" s="11"/>
      <c r="N24" s="3">
        <f t="shared" si="0"/>
        <v>18</v>
      </c>
      <c r="O24" s="3"/>
      <c r="P24" s="3">
        <f t="shared" si="1"/>
        <v>3</v>
      </c>
    </row>
    <row r="25" spans="1:16" x14ac:dyDescent="0.2">
      <c r="A25" s="11" t="s">
        <v>395</v>
      </c>
      <c r="B25" s="11" t="s">
        <v>34</v>
      </c>
      <c r="C25" s="11" t="s">
        <v>300</v>
      </c>
      <c r="D25" s="11"/>
      <c r="E25" s="11"/>
      <c r="F25" s="11">
        <v>9</v>
      </c>
      <c r="G25" s="11">
        <v>3</v>
      </c>
      <c r="H25" s="11"/>
      <c r="I25" s="11"/>
      <c r="J25" s="11"/>
      <c r="K25" s="11">
        <v>6</v>
      </c>
      <c r="L25" s="11"/>
      <c r="M25" s="11"/>
      <c r="N25" s="3">
        <f t="shared" si="0"/>
        <v>18</v>
      </c>
      <c r="O25" s="3"/>
      <c r="P25" s="3">
        <f t="shared" si="1"/>
        <v>3</v>
      </c>
    </row>
    <row r="26" spans="1:16" x14ac:dyDescent="0.2">
      <c r="A26" s="11" t="s">
        <v>279</v>
      </c>
      <c r="B26" s="11" t="s">
        <v>34</v>
      </c>
      <c r="C26" s="11" t="s">
        <v>300</v>
      </c>
      <c r="D26" s="11"/>
      <c r="E26" s="11"/>
      <c r="F26" s="11">
        <v>13</v>
      </c>
      <c r="G26" s="11"/>
      <c r="H26" s="11"/>
      <c r="I26" s="11"/>
      <c r="J26" s="11"/>
      <c r="K26" s="11"/>
      <c r="L26" s="11"/>
      <c r="M26" s="11"/>
      <c r="N26" s="3">
        <f t="shared" si="0"/>
        <v>13</v>
      </c>
      <c r="O26" s="3"/>
      <c r="P26" s="3">
        <f t="shared" si="1"/>
        <v>1</v>
      </c>
    </row>
    <row r="27" spans="1:16" x14ac:dyDescent="0.2">
      <c r="A27" s="11" t="s">
        <v>116</v>
      </c>
      <c r="B27" s="11" t="s">
        <v>34</v>
      </c>
      <c r="C27" s="12" t="s">
        <v>129</v>
      </c>
      <c r="D27" s="11">
        <v>2</v>
      </c>
      <c r="E27" s="11">
        <v>2</v>
      </c>
      <c r="F27" s="11">
        <v>3</v>
      </c>
      <c r="G27" s="11"/>
      <c r="H27" s="11">
        <v>5</v>
      </c>
      <c r="I27" s="11"/>
      <c r="J27" s="11"/>
      <c r="K27" s="11"/>
      <c r="L27" s="11"/>
      <c r="M27" s="11"/>
      <c r="N27" s="3">
        <f t="shared" si="0"/>
        <v>12</v>
      </c>
      <c r="O27" s="3"/>
      <c r="P27" s="3">
        <f t="shared" si="1"/>
        <v>4</v>
      </c>
    </row>
    <row r="28" spans="1:16" x14ac:dyDescent="0.2">
      <c r="A28" s="11" t="s">
        <v>357</v>
      </c>
      <c r="B28" s="11" t="s">
        <v>34</v>
      </c>
      <c r="C28" s="11" t="s">
        <v>358</v>
      </c>
      <c r="D28" s="11"/>
      <c r="E28" s="11">
        <v>5</v>
      </c>
      <c r="F28" s="11"/>
      <c r="G28" s="11"/>
      <c r="H28" s="11">
        <v>3</v>
      </c>
      <c r="I28" s="11"/>
      <c r="J28" s="11"/>
      <c r="K28" s="11"/>
      <c r="L28" s="11"/>
      <c r="M28" s="11"/>
      <c r="N28" s="3">
        <f t="shared" si="0"/>
        <v>8</v>
      </c>
      <c r="O28" s="3"/>
      <c r="P28" s="3">
        <f t="shared" si="1"/>
        <v>2</v>
      </c>
    </row>
    <row r="29" spans="1:16" x14ac:dyDescent="0.2">
      <c r="A29" s="11" t="s">
        <v>179</v>
      </c>
      <c r="B29" s="11" t="s">
        <v>34</v>
      </c>
      <c r="C29" s="11" t="s">
        <v>201</v>
      </c>
      <c r="D29" s="11"/>
      <c r="E29" s="11">
        <v>6</v>
      </c>
      <c r="F29" s="11"/>
      <c r="G29" s="11"/>
      <c r="H29" s="11"/>
      <c r="I29" s="11"/>
      <c r="J29" s="11"/>
      <c r="K29" s="11"/>
      <c r="L29" s="11"/>
      <c r="M29" s="11"/>
      <c r="N29" s="3">
        <f t="shared" si="0"/>
        <v>6</v>
      </c>
      <c r="O29" s="3"/>
      <c r="P29" s="3">
        <f t="shared" si="1"/>
        <v>1</v>
      </c>
    </row>
    <row r="30" spans="1:16" x14ac:dyDescent="0.2">
      <c r="A30" s="6" t="s">
        <v>460</v>
      </c>
      <c r="B30" s="11" t="s">
        <v>34</v>
      </c>
      <c r="C30" s="11" t="s">
        <v>504</v>
      </c>
      <c r="D30" s="11"/>
      <c r="E30" s="11"/>
      <c r="F30" s="11"/>
      <c r="G30" s="11"/>
      <c r="H30" s="11">
        <v>4</v>
      </c>
      <c r="I30" s="11"/>
      <c r="J30" s="11"/>
      <c r="K30" s="11"/>
      <c r="L30" s="11"/>
      <c r="M30" s="11"/>
      <c r="N30" s="3">
        <f t="shared" si="0"/>
        <v>4</v>
      </c>
      <c r="O30" s="3"/>
      <c r="P30" s="3">
        <f t="shared" si="1"/>
        <v>1</v>
      </c>
    </row>
    <row r="31" spans="1:16" x14ac:dyDescent="0.2">
      <c r="A31" s="15" t="s">
        <v>541</v>
      </c>
      <c r="B31" s="15" t="s">
        <v>239</v>
      </c>
      <c r="C31" s="15"/>
      <c r="D31" s="15"/>
      <c r="E31" s="15"/>
      <c r="F31" s="15"/>
      <c r="G31" s="15"/>
      <c r="H31" s="15"/>
      <c r="I31" s="15"/>
      <c r="J31" s="15"/>
      <c r="K31" s="15">
        <v>3</v>
      </c>
      <c r="L31" s="15"/>
      <c r="M31" s="11"/>
      <c r="N31" s="22">
        <f t="shared" si="0"/>
        <v>3</v>
      </c>
      <c r="O31" s="22"/>
      <c r="P31" s="22">
        <f t="shared" si="1"/>
        <v>1</v>
      </c>
    </row>
    <row r="32" spans="1:16" s="8" customFormat="1" x14ac:dyDescent="0.2">
      <c r="A32" s="11" t="s">
        <v>216</v>
      </c>
      <c r="B32" s="11" t="s">
        <v>34</v>
      </c>
      <c r="C32" s="11" t="s">
        <v>246</v>
      </c>
      <c r="D32" s="11"/>
      <c r="E32" s="11"/>
      <c r="F32" s="11"/>
      <c r="G32" s="11">
        <v>2</v>
      </c>
      <c r="H32" s="11"/>
      <c r="I32" s="11"/>
      <c r="J32" s="11"/>
      <c r="K32" s="11"/>
      <c r="L32" s="11"/>
      <c r="M32" s="11"/>
      <c r="N32" s="3">
        <f t="shared" si="0"/>
        <v>2</v>
      </c>
      <c r="O32" s="3"/>
      <c r="P32" s="3">
        <f t="shared" si="1"/>
        <v>1</v>
      </c>
    </row>
    <row r="33" spans="1:16" s="8" customFormat="1" x14ac:dyDescent="0.2">
      <c r="A33" s="15" t="s">
        <v>542</v>
      </c>
      <c r="B33" s="15" t="s">
        <v>239</v>
      </c>
      <c r="C33" s="15"/>
      <c r="D33" s="15"/>
      <c r="E33" s="15"/>
      <c r="F33" s="15"/>
      <c r="G33" s="15"/>
      <c r="H33" s="15"/>
      <c r="I33" s="15"/>
      <c r="J33" s="15"/>
      <c r="K33" s="15">
        <v>2</v>
      </c>
      <c r="L33" s="15"/>
      <c r="M33" s="11"/>
      <c r="N33" s="22">
        <f t="shared" si="0"/>
        <v>2</v>
      </c>
      <c r="O33" s="22"/>
      <c r="P33" s="22">
        <f t="shared" si="1"/>
        <v>1</v>
      </c>
    </row>
    <row r="34" spans="1:16" x14ac:dyDescent="0.2">
      <c r="A34" s="11" t="s">
        <v>231</v>
      </c>
      <c r="B34" s="11" t="s">
        <v>34</v>
      </c>
      <c r="C34" s="11" t="s">
        <v>248</v>
      </c>
      <c r="D34" s="11"/>
      <c r="E34" s="11">
        <v>1</v>
      </c>
      <c r="F34" s="11"/>
      <c r="G34" s="11"/>
      <c r="H34" s="11"/>
      <c r="I34" s="11"/>
      <c r="J34" s="11"/>
      <c r="K34" s="11"/>
      <c r="L34" s="11"/>
      <c r="M34" s="11"/>
      <c r="N34" s="3">
        <f t="shared" si="0"/>
        <v>1</v>
      </c>
      <c r="O34" s="3"/>
      <c r="P34" s="3">
        <f t="shared" si="1"/>
        <v>1</v>
      </c>
    </row>
    <row r="35" spans="1:16" x14ac:dyDescent="0.2">
      <c r="A35" s="11" t="s">
        <v>543</v>
      </c>
      <c r="B35" s="11" t="s">
        <v>34</v>
      </c>
      <c r="C35" s="11" t="s">
        <v>526</v>
      </c>
      <c r="D35" s="11"/>
      <c r="E35" s="11"/>
      <c r="F35" s="11"/>
      <c r="G35" s="11"/>
      <c r="H35" s="11"/>
      <c r="I35" s="11"/>
      <c r="J35" s="11"/>
      <c r="K35" s="11">
        <v>1</v>
      </c>
      <c r="L35" s="11"/>
      <c r="M35" s="48"/>
      <c r="N35" s="3">
        <f t="shared" si="0"/>
        <v>1</v>
      </c>
      <c r="O35" s="3"/>
      <c r="P35" s="3">
        <f t="shared" si="1"/>
        <v>1</v>
      </c>
    </row>
    <row r="36" spans="1:16" s="8" customFormat="1" x14ac:dyDescent="0.2">
      <c r="A36" s="11" t="s">
        <v>544</v>
      </c>
      <c r="B36" s="11" t="s">
        <v>34</v>
      </c>
      <c r="C36" s="11" t="s">
        <v>50</v>
      </c>
      <c r="D36" s="11"/>
      <c r="E36" s="11"/>
      <c r="F36" s="11"/>
      <c r="G36" s="11"/>
      <c r="H36" s="11"/>
      <c r="I36" s="11"/>
      <c r="J36" s="11"/>
      <c r="K36" s="11"/>
      <c r="L36" s="11"/>
      <c r="M36" s="48"/>
      <c r="N36" s="3">
        <f t="shared" si="0"/>
        <v>0</v>
      </c>
      <c r="O36" s="3"/>
      <c r="P36" s="3">
        <f t="shared" si="1"/>
        <v>0</v>
      </c>
    </row>
    <row r="37" spans="1:16" s="8" customFormat="1" x14ac:dyDescent="0.2">
      <c r="A37" s="15" t="s">
        <v>545</v>
      </c>
      <c r="B37" s="15" t="s">
        <v>239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51"/>
      <c r="N37" s="22">
        <f t="shared" si="0"/>
        <v>0</v>
      </c>
      <c r="O37" s="22"/>
      <c r="P37" s="22">
        <f t="shared" si="1"/>
        <v>0</v>
      </c>
    </row>
    <row r="38" spans="1:16" s="8" customFormat="1" x14ac:dyDescent="0.2">
      <c r="A38" s="5" t="s">
        <v>458</v>
      </c>
      <c r="B38" s="15" t="s">
        <v>239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51"/>
      <c r="N38" s="22">
        <f t="shared" si="0"/>
        <v>0</v>
      </c>
      <c r="O38" s="22"/>
      <c r="P38" s="22">
        <f t="shared" si="1"/>
        <v>0</v>
      </c>
    </row>
    <row r="39" spans="1:16" x14ac:dyDescent="0.2">
      <c r="A39" s="5" t="s">
        <v>459</v>
      </c>
      <c r="B39" s="15" t="s">
        <v>239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51"/>
      <c r="N39" s="22">
        <f t="shared" si="0"/>
        <v>0</v>
      </c>
      <c r="O39" s="22"/>
      <c r="P39" s="22">
        <f t="shared" si="1"/>
        <v>0</v>
      </c>
    </row>
    <row r="40" spans="1:16" ht="15" x14ac:dyDescent="0.25">
      <c r="B40" s="7"/>
      <c r="C40" s="7"/>
      <c r="D40" s="21"/>
      <c r="E40" s="21"/>
      <c r="F40" s="21"/>
      <c r="G40" s="7"/>
      <c r="H40" s="7"/>
      <c r="I40" s="7"/>
      <c r="J40" s="7"/>
      <c r="K40" s="7"/>
      <c r="L40" s="71"/>
      <c r="M40" s="71"/>
      <c r="N40" s="71"/>
      <c r="O40" s="71"/>
      <c r="P40" s="70"/>
    </row>
    <row r="41" spans="1:16" ht="15" x14ac:dyDescent="0.25">
      <c r="A41" s="18" t="s">
        <v>31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</row>
    <row r="42" spans="1:16" s="7" customFormat="1" x14ac:dyDescent="0.2">
      <c r="A42" s="169" t="s">
        <v>336</v>
      </c>
      <c r="B42" s="25" t="s">
        <v>34</v>
      </c>
      <c r="C42" s="25" t="s">
        <v>55</v>
      </c>
      <c r="D42" s="25">
        <v>13</v>
      </c>
      <c r="E42" s="25">
        <v>9</v>
      </c>
      <c r="F42" s="25">
        <v>7</v>
      </c>
      <c r="G42" s="25">
        <v>13</v>
      </c>
      <c r="H42" s="25">
        <v>13</v>
      </c>
      <c r="I42" s="25">
        <v>15</v>
      </c>
      <c r="J42" s="25">
        <v>15</v>
      </c>
      <c r="K42" s="25">
        <v>7</v>
      </c>
      <c r="L42" s="25"/>
      <c r="M42" s="25"/>
      <c r="N42" s="3">
        <f t="shared" ref="N42:N84" si="2">SUM(D42:M42)</f>
        <v>92</v>
      </c>
      <c r="O42" s="3">
        <f>+N42-F42-K42</f>
        <v>78</v>
      </c>
      <c r="P42" s="3">
        <f t="shared" ref="P42:P84" si="3">COUNT(D42:M42)</f>
        <v>8</v>
      </c>
    </row>
    <row r="43" spans="1:16" s="70" customFormat="1" ht="15" x14ac:dyDescent="0.25">
      <c r="A43" s="11" t="s">
        <v>181</v>
      </c>
      <c r="B43" s="12" t="s">
        <v>34</v>
      </c>
      <c r="C43" s="12" t="s">
        <v>138</v>
      </c>
      <c r="D43" s="11">
        <v>5</v>
      </c>
      <c r="E43" s="11">
        <v>11</v>
      </c>
      <c r="F43" s="11">
        <v>13</v>
      </c>
      <c r="G43" s="11">
        <v>11</v>
      </c>
      <c r="H43" s="11">
        <v>15</v>
      </c>
      <c r="I43" s="11"/>
      <c r="J43" s="11">
        <v>13</v>
      </c>
      <c r="K43" s="11"/>
      <c r="L43" s="11"/>
      <c r="M43" s="11"/>
      <c r="N43" s="3">
        <f t="shared" si="2"/>
        <v>68</v>
      </c>
      <c r="O43" s="3">
        <f>+N43</f>
        <v>68</v>
      </c>
      <c r="P43" s="3">
        <f t="shared" si="3"/>
        <v>6</v>
      </c>
    </row>
    <row r="44" spans="1:16" s="70" customFormat="1" ht="15" x14ac:dyDescent="0.25">
      <c r="A44" s="11" t="s">
        <v>121</v>
      </c>
      <c r="B44" s="12" t="s">
        <v>34</v>
      </c>
      <c r="C44" s="12" t="s">
        <v>134</v>
      </c>
      <c r="D44" s="11">
        <v>7</v>
      </c>
      <c r="E44" s="11">
        <v>7</v>
      </c>
      <c r="F44" s="11">
        <v>9</v>
      </c>
      <c r="G44" s="11" t="s">
        <v>467</v>
      </c>
      <c r="H44" s="11"/>
      <c r="I44" s="11">
        <v>13</v>
      </c>
      <c r="J44" s="11">
        <v>8</v>
      </c>
      <c r="K44" s="11">
        <v>1</v>
      </c>
      <c r="L44" s="11"/>
      <c r="M44" s="11">
        <v>4</v>
      </c>
      <c r="N44" s="3">
        <f t="shared" si="2"/>
        <v>49</v>
      </c>
      <c r="O44" s="3">
        <f>+N44-K44</f>
        <v>48</v>
      </c>
      <c r="P44" s="3">
        <f t="shared" si="3"/>
        <v>7</v>
      </c>
    </row>
    <row r="45" spans="1:16" s="70" customFormat="1" ht="15" x14ac:dyDescent="0.25">
      <c r="A45" s="25" t="s">
        <v>292</v>
      </c>
      <c r="B45" s="25" t="s">
        <v>34</v>
      </c>
      <c r="C45" s="25" t="s">
        <v>293</v>
      </c>
      <c r="D45" s="11"/>
      <c r="E45" s="11">
        <v>8</v>
      </c>
      <c r="F45" s="11">
        <v>8</v>
      </c>
      <c r="G45" s="11">
        <v>8</v>
      </c>
      <c r="H45" s="11">
        <v>3</v>
      </c>
      <c r="I45" s="11"/>
      <c r="J45" s="11"/>
      <c r="K45" s="11"/>
      <c r="L45" s="11">
        <v>13</v>
      </c>
      <c r="M45" s="11"/>
      <c r="N45" s="3">
        <f t="shared" si="2"/>
        <v>40</v>
      </c>
      <c r="O45" s="3">
        <f>+N45</f>
        <v>40</v>
      </c>
      <c r="P45" s="3">
        <f t="shared" si="3"/>
        <v>5</v>
      </c>
    </row>
    <row r="46" spans="1:16" s="70" customFormat="1" ht="15" x14ac:dyDescent="0.25">
      <c r="A46" s="11" t="s">
        <v>218</v>
      </c>
      <c r="B46" s="12" t="s">
        <v>34</v>
      </c>
      <c r="C46" s="12" t="s">
        <v>249</v>
      </c>
      <c r="D46" s="11"/>
      <c r="E46" s="11">
        <v>5</v>
      </c>
      <c r="F46" s="11">
        <v>3</v>
      </c>
      <c r="G46" s="11"/>
      <c r="H46" s="11"/>
      <c r="I46" s="11">
        <v>9</v>
      </c>
      <c r="J46" s="11"/>
      <c r="K46" s="11">
        <v>6</v>
      </c>
      <c r="L46" s="11"/>
      <c r="M46" s="11">
        <v>7</v>
      </c>
      <c r="N46" s="3">
        <f t="shared" si="2"/>
        <v>30</v>
      </c>
      <c r="O46" s="3">
        <f>+N46</f>
        <v>30</v>
      </c>
      <c r="P46" s="3">
        <f t="shared" si="3"/>
        <v>5</v>
      </c>
    </row>
    <row r="47" spans="1:16" x14ac:dyDescent="0.2">
      <c r="A47" s="11" t="s">
        <v>123</v>
      </c>
      <c r="B47" s="12" t="s">
        <v>34</v>
      </c>
      <c r="C47" s="12" t="s">
        <v>71</v>
      </c>
      <c r="D47" s="11">
        <v>3</v>
      </c>
      <c r="E47" s="11">
        <v>6</v>
      </c>
      <c r="F47" s="11">
        <v>15</v>
      </c>
      <c r="G47" s="11">
        <v>1</v>
      </c>
      <c r="H47" s="11"/>
      <c r="I47" s="11"/>
      <c r="J47" s="11"/>
      <c r="K47" s="11">
        <v>4</v>
      </c>
      <c r="L47" s="11"/>
      <c r="M47" s="11"/>
      <c r="N47" s="3">
        <f t="shared" si="2"/>
        <v>29</v>
      </c>
      <c r="O47" s="3">
        <f>+N47</f>
        <v>29</v>
      </c>
      <c r="P47" s="3">
        <f t="shared" si="3"/>
        <v>5</v>
      </c>
    </row>
    <row r="48" spans="1:16" x14ac:dyDescent="0.2">
      <c r="A48" s="11" t="s">
        <v>182</v>
      </c>
      <c r="B48" s="12" t="s">
        <v>34</v>
      </c>
      <c r="C48" s="12" t="s">
        <v>203</v>
      </c>
      <c r="D48" s="11">
        <v>8</v>
      </c>
      <c r="E48" s="11">
        <v>15</v>
      </c>
      <c r="F48" s="11"/>
      <c r="G48" s="11">
        <v>4</v>
      </c>
      <c r="H48" s="11">
        <v>9</v>
      </c>
      <c r="I48" s="11"/>
      <c r="J48" s="11"/>
      <c r="K48" s="11"/>
      <c r="L48" s="11"/>
      <c r="M48" s="11"/>
      <c r="N48" s="3">
        <f t="shared" si="2"/>
        <v>36</v>
      </c>
      <c r="O48" s="3"/>
      <c r="P48" s="3">
        <f t="shared" si="3"/>
        <v>4</v>
      </c>
    </row>
    <row r="49" spans="1:16" s="8" customFormat="1" x14ac:dyDescent="0.2">
      <c r="A49" s="25" t="s">
        <v>388</v>
      </c>
      <c r="B49" s="25" t="s">
        <v>34</v>
      </c>
      <c r="C49" s="25" t="s">
        <v>389</v>
      </c>
      <c r="D49" s="25"/>
      <c r="E49" s="25"/>
      <c r="F49" s="25">
        <v>6</v>
      </c>
      <c r="G49" s="25"/>
      <c r="H49" s="25"/>
      <c r="I49" s="25">
        <v>7</v>
      </c>
      <c r="J49" s="25"/>
      <c r="K49" s="25"/>
      <c r="L49" s="25">
        <v>11</v>
      </c>
      <c r="M49" s="25">
        <v>11</v>
      </c>
      <c r="N49" s="3">
        <f t="shared" si="2"/>
        <v>35</v>
      </c>
      <c r="O49" s="3"/>
      <c r="P49" s="3">
        <f t="shared" si="3"/>
        <v>4</v>
      </c>
    </row>
    <row r="50" spans="1:16" x14ac:dyDescent="0.2">
      <c r="A50" s="25" t="s">
        <v>335</v>
      </c>
      <c r="B50" s="25" t="s">
        <v>34</v>
      </c>
      <c r="C50" s="25" t="s">
        <v>466</v>
      </c>
      <c r="D50" s="25">
        <v>15</v>
      </c>
      <c r="E50" s="25" t="s">
        <v>472</v>
      </c>
      <c r="F50" s="25"/>
      <c r="G50" s="25">
        <v>6</v>
      </c>
      <c r="H50" s="25"/>
      <c r="I50" s="25"/>
      <c r="J50" s="25">
        <v>11</v>
      </c>
      <c r="K50" s="25"/>
      <c r="L50" s="25"/>
      <c r="M50" s="25"/>
      <c r="N50" s="3">
        <f t="shared" si="2"/>
        <v>32</v>
      </c>
      <c r="O50" s="3"/>
      <c r="P50" s="3">
        <f t="shared" si="3"/>
        <v>3</v>
      </c>
    </row>
    <row r="51" spans="1:16" x14ac:dyDescent="0.2">
      <c r="A51" s="25" t="s">
        <v>463</v>
      </c>
      <c r="B51" s="12" t="s">
        <v>34</v>
      </c>
      <c r="C51" s="25" t="s">
        <v>464</v>
      </c>
      <c r="D51" s="25"/>
      <c r="E51" s="25"/>
      <c r="F51" s="25"/>
      <c r="G51" s="25">
        <v>15</v>
      </c>
      <c r="H51" s="25"/>
      <c r="I51" s="25"/>
      <c r="J51" s="25"/>
      <c r="K51" s="25">
        <v>3</v>
      </c>
      <c r="L51" s="25"/>
      <c r="M51" s="25">
        <v>13</v>
      </c>
      <c r="N51" s="3">
        <f t="shared" si="2"/>
        <v>31</v>
      </c>
      <c r="O51" s="3"/>
      <c r="P51" s="3">
        <f t="shared" si="3"/>
        <v>3</v>
      </c>
    </row>
    <row r="52" spans="1:16" x14ac:dyDescent="0.2">
      <c r="A52" s="11" t="s">
        <v>126</v>
      </c>
      <c r="B52" s="12" t="s">
        <v>34</v>
      </c>
      <c r="C52" s="12" t="s">
        <v>77</v>
      </c>
      <c r="D52" s="11">
        <v>9</v>
      </c>
      <c r="E52" s="11"/>
      <c r="F52" s="11"/>
      <c r="G52" s="11">
        <v>2</v>
      </c>
      <c r="H52" s="11">
        <v>11</v>
      </c>
      <c r="I52" s="11"/>
      <c r="J52" s="11"/>
      <c r="K52" s="11">
        <v>8</v>
      </c>
      <c r="L52" s="11"/>
      <c r="M52" s="11"/>
      <c r="N52" s="3">
        <f t="shared" si="2"/>
        <v>30</v>
      </c>
      <c r="O52" s="3"/>
      <c r="P52" s="3">
        <f t="shared" si="3"/>
        <v>4</v>
      </c>
    </row>
    <row r="53" spans="1:16" s="8" customFormat="1" x14ac:dyDescent="0.2">
      <c r="A53" s="11" t="s">
        <v>125</v>
      </c>
      <c r="B53" s="12" t="s">
        <v>34</v>
      </c>
      <c r="C53" s="12" t="s">
        <v>137</v>
      </c>
      <c r="D53" s="11"/>
      <c r="E53" s="11"/>
      <c r="F53" s="11">
        <v>2</v>
      </c>
      <c r="G53" s="11">
        <v>5</v>
      </c>
      <c r="H53" s="11"/>
      <c r="I53" s="11">
        <v>8</v>
      </c>
      <c r="J53" s="11"/>
      <c r="K53" s="11"/>
      <c r="L53" s="11">
        <v>15</v>
      </c>
      <c r="M53" s="11"/>
      <c r="N53" s="3">
        <f t="shared" si="2"/>
        <v>30</v>
      </c>
      <c r="O53" s="3"/>
      <c r="P53" s="3">
        <f t="shared" si="3"/>
        <v>4</v>
      </c>
    </row>
    <row r="54" spans="1:16" x14ac:dyDescent="0.2">
      <c r="A54" s="25" t="s">
        <v>546</v>
      </c>
      <c r="B54" s="25"/>
      <c r="C54" s="25" t="s">
        <v>547</v>
      </c>
      <c r="D54" s="25"/>
      <c r="E54" s="25"/>
      <c r="F54" s="25"/>
      <c r="G54" s="25"/>
      <c r="H54" s="25"/>
      <c r="I54" s="25"/>
      <c r="J54" s="25"/>
      <c r="K54" s="25">
        <v>11</v>
      </c>
      <c r="L54" s="25"/>
      <c r="M54" s="25">
        <v>15</v>
      </c>
      <c r="N54" s="3">
        <f t="shared" si="2"/>
        <v>26</v>
      </c>
      <c r="O54" s="3"/>
      <c r="P54" s="3">
        <f t="shared" si="3"/>
        <v>2</v>
      </c>
    </row>
    <row r="55" spans="1:16" x14ac:dyDescent="0.2">
      <c r="A55" s="11" t="s">
        <v>127</v>
      </c>
      <c r="B55" s="12" t="s">
        <v>34</v>
      </c>
      <c r="C55" s="12" t="s">
        <v>139</v>
      </c>
      <c r="D55" s="11">
        <v>11</v>
      </c>
      <c r="E55" s="11"/>
      <c r="F55" s="11">
        <v>11</v>
      </c>
      <c r="G55" s="11"/>
      <c r="H55" s="11"/>
      <c r="I55" s="11"/>
      <c r="J55" s="11"/>
      <c r="K55" s="11"/>
      <c r="L55" s="11"/>
      <c r="M55" s="11"/>
      <c r="N55" s="3">
        <f t="shared" si="2"/>
        <v>22</v>
      </c>
      <c r="O55" s="3"/>
      <c r="P55" s="3">
        <f t="shared" si="3"/>
        <v>2</v>
      </c>
    </row>
    <row r="56" spans="1:16" x14ac:dyDescent="0.2">
      <c r="A56" s="11" t="s">
        <v>124</v>
      </c>
      <c r="B56" s="12" t="s">
        <v>34</v>
      </c>
      <c r="C56" s="12" t="s">
        <v>136</v>
      </c>
      <c r="D56" s="11">
        <v>2</v>
      </c>
      <c r="E56" s="11">
        <v>13</v>
      </c>
      <c r="F56" s="11">
        <v>1</v>
      </c>
      <c r="G56" s="11">
        <v>3</v>
      </c>
      <c r="H56" s="11"/>
      <c r="I56" s="11"/>
      <c r="J56" s="11" t="s">
        <v>467</v>
      </c>
      <c r="K56" s="11"/>
      <c r="L56" s="11"/>
      <c r="M56" s="11"/>
      <c r="N56" s="3">
        <f t="shared" si="2"/>
        <v>19</v>
      </c>
      <c r="O56" s="3"/>
      <c r="P56" s="3">
        <f t="shared" si="3"/>
        <v>4</v>
      </c>
    </row>
    <row r="57" spans="1:16" s="8" customFormat="1" x14ac:dyDescent="0.2">
      <c r="A57" s="25" t="s">
        <v>481</v>
      </c>
      <c r="B57" s="25" t="s">
        <v>34</v>
      </c>
      <c r="C57" s="25" t="s">
        <v>494</v>
      </c>
      <c r="D57" s="25"/>
      <c r="E57" s="25"/>
      <c r="F57" s="25"/>
      <c r="G57" s="25"/>
      <c r="H57" s="25"/>
      <c r="I57" s="25">
        <v>11</v>
      </c>
      <c r="J57" s="25"/>
      <c r="K57" s="25"/>
      <c r="L57" s="25"/>
      <c r="M57" s="25">
        <v>8</v>
      </c>
      <c r="N57" s="3">
        <f t="shared" si="2"/>
        <v>19</v>
      </c>
      <c r="O57" s="3"/>
      <c r="P57" s="3">
        <f t="shared" si="3"/>
        <v>2</v>
      </c>
    </row>
    <row r="58" spans="1:16" s="8" customFormat="1" x14ac:dyDescent="0.2">
      <c r="A58" s="11" t="s">
        <v>122</v>
      </c>
      <c r="B58" s="12" t="s">
        <v>34</v>
      </c>
      <c r="C58" s="12" t="s">
        <v>135</v>
      </c>
      <c r="D58" s="11">
        <v>4</v>
      </c>
      <c r="E58" s="11"/>
      <c r="F58" s="11"/>
      <c r="G58" s="11">
        <v>9</v>
      </c>
      <c r="H58" s="11"/>
      <c r="I58" s="11"/>
      <c r="J58" s="11"/>
      <c r="K58" s="11">
        <v>5</v>
      </c>
      <c r="L58" s="11"/>
      <c r="M58" s="11"/>
      <c r="N58" s="3">
        <f t="shared" si="2"/>
        <v>18</v>
      </c>
      <c r="O58" s="3"/>
      <c r="P58" s="3">
        <f t="shared" si="3"/>
        <v>3</v>
      </c>
    </row>
    <row r="59" spans="1:16" x14ac:dyDescent="0.2">
      <c r="A59" s="25" t="s">
        <v>278</v>
      </c>
      <c r="B59" s="25" t="s">
        <v>34</v>
      </c>
      <c r="C59" s="25" t="s">
        <v>291</v>
      </c>
      <c r="D59" s="11"/>
      <c r="E59" s="11"/>
      <c r="F59" s="11"/>
      <c r="G59" s="11"/>
      <c r="H59" s="11"/>
      <c r="I59" s="11">
        <v>6</v>
      </c>
      <c r="J59" s="11">
        <v>6</v>
      </c>
      <c r="K59" s="11"/>
      <c r="L59" s="11"/>
      <c r="M59" s="11">
        <v>6</v>
      </c>
      <c r="N59" s="3">
        <f t="shared" si="2"/>
        <v>18</v>
      </c>
      <c r="O59" s="3"/>
      <c r="P59" s="3">
        <f t="shared" si="3"/>
        <v>3</v>
      </c>
    </row>
    <row r="60" spans="1:16" s="8" customFormat="1" x14ac:dyDescent="0.2">
      <c r="A60" s="25" t="s">
        <v>500</v>
      </c>
      <c r="B60" s="25" t="s">
        <v>34</v>
      </c>
      <c r="C60" s="25" t="s">
        <v>506</v>
      </c>
      <c r="D60" s="25"/>
      <c r="E60" s="25"/>
      <c r="F60" s="25"/>
      <c r="G60" s="25"/>
      <c r="H60" s="25"/>
      <c r="I60" s="25"/>
      <c r="J60" s="25">
        <v>9</v>
      </c>
      <c r="K60" s="25">
        <v>2</v>
      </c>
      <c r="L60" s="25">
        <v>6</v>
      </c>
      <c r="M60" s="25"/>
      <c r="N60" s="3">
        <f t="shared" si="2"/>
        <v>17</v>
      </c>
      <c r="O60" s="3"/>
      <c r="P60" s="3">
        <f t="shared" si="3"/>
        <v>3</v>
      </c>
    </row>
    <row r="61" spans="1:16" s="8" customFormat="1" x14ac:dyDescent="0.2">
      <c r="A61" s="5" t="s">
        <v>550</v>
      </c>
      <c r="B61" s="5"/>
      <c r="C61" s="5"/>
      <c r="D61" s="5"/>
      <c r="E61" s="5"/>
      <c r="F61" s="5"/>
      <c r="G61" s="5"/>
      <c r="H61" s="5"/>
      <c r="I61" s="5"/>
      <c r="J61" s="5"/>
      <c r="K61" s="5">
        <v>15</v>
      </c>
      <c r="L61" s="5"/>
      <c r="M61" s="5"/>
      <c r="N61" s="22">
        <f t="shared" si="2"/>
        <v>15</v>
      </c>
      <c r="O61" s="22"/>
      <c r="P61" s="22">
        <f t="shared" si="3"/>
        <v>1</v>
      </c>
    </row>
    <row r="62" spans="1:16" s="8" customFormat="1" x14ac:dyDescent="0.2">
      <c r="A62" s="25" t="s">
        <v>337</v>
      </c>
      <c r="B62" s="25" t="s">
        <v>34</v>
      </c>
      <c r="C62" s="25" t="s">
        <v>470</v>
      </c>
      <c r="D62" s="25">
        <v>6</v>
      </c>
      <c r="E62" s="25">
        <v>3</v>
      </c>
      <c r="F62" s="25"/>
      <c r="G62" s="25"/>
      <c r="H62" s="25">
        <v>4</v>
      </c>
      <c r="I62" s="25"/>
      <c r="J62" s="25"/>
      <c r="K62" s="25"/>
      <c r="L62" s="25"/>
      <c r="M62" s="25"/>
      <c r="N62" s="3">
        <f t="shared" si="2"/>
        <v>13</v>
      </c>
      <c r="O62" s="3"/>
      <c r="P62" s="3">
        <f t="shared" si="3"/>
        <v>3</v>
      </c>
    </row>
    <row r="63" spans="1:16" s="8" customFormat="1" x14ac:dyDescent="0.2">
      <c r="A63" s="25" t="s">
        <v>501</v>
      </c>
      <c r="B63" s="25" t="s">
        <v>34</v>
      </c>
      <c r="C63" s="25" t="s">
        <v>505</v>
      </c>
      <c r="D63" s="25"/>
      <c r="E63" s="25"/>
      <c r="F63" s="25"/>
      <c r="G63" s="25"/>
      <c r="H63" s="25"/>
      <c r="I63" s="25"/>
      <c r="J63" s="25" t="s">
        <v>106</v>
      </c>
      <c r="K63" s="25">
        <v>13</v>
      </c>
      <c r="L63" s="25"/>
      <c r="M63" s="25"/>
      <c r="N63" s="3">
        <f t="shared" si="2"/>
        <v>13</v>
      </c>
      <c r="O63" s="3"/>
      <c r="P63" s="3">
        <f t="shared" si="3"/>
        <v>1</v>
      </c>
    </row>
    <row r="64" spans="1:16" x14ac:dyDescent="0.2">
      <c r="A64" s="25" t="s">
        <v>361</v>
      </c>
      <c r="B64" s="25" t="s">
        <v>34</v>
      </c>
      <c r="C64" s="25" t="s">
        <v>362</v>
      </c>
      <c r="D64" s="25"/>
      <c r="E64" s="25">
        <v>4</v>
      </c>
      <c r="F64" s="25"/>
      <c r="G64" s="25"/>
      <c r="H64" s="25">
        <v>7</v>
      </c>
      <c r="I64" s="25"/>
      <c r="J64" s="25"/>
      <c r="K64" s="25"/>
      <c r="L64" s="25"/>
      <c r="M64" s="25"/>
      <c r="N64" s="3">
        <f t="shared" si="2"/>
        <v>11</v>
      </c>
      <c r="O64" s="3"/>
      <c r="P64" s="3">
        <f t="shared" si="3"/>
        <v>2</v>
      </c>
    </row>
    <row r="65" spans="1:16" x14ac:dyDescent="0.2">
      <c r="A65" s="11" t="s">
        <v>197</v>
      </c>
      <c r="B65" s="25" t="s">
        <v>34</v>
      </c>
      <c r="C65" s="12" t="s">
        <v>204</v>
      </c>
      <c r="D65" s="11"/>
      <c r="E65" s="11"/>
      <c r="F65" s="11">
        <v>4</v>
      </c>
      <c r="G65" s="11"/>
      <c r="H65" s="11">
        <v>6</v>
      </c>
      <c r="I65" s="11"/>
      <c r="J65" s="11"/>
      <c r="K65" s="11"/>
      <c r="L65" s="11"/>
      <c r="M65" s="11"/>
      <c r="N65" s="3">
        <f t="shared" si="2"/>
        <v>10</v>
      </c>
      <c r="O65" s="3"/>
      <c r="P65" s="3">
        <f t="shared" si="3"/>
        <v>2</v>
      </c>
    </row>
    <row r="66" spans="1:16" s="8" customFormat="1" x14ac:dyDescent="0.2">
      <c r="A66" s="25" t="s">
        <v>391</v>
      </c>
      <c r="B66" s="25" t="s">
        <v>34</v>
      </c>
      <c r="C66" s="25" t="s">
        <v>291</v>
      </c>
      <c r="D66" s="25"/>
      <c r="E66" s="25"/>
      <c r="F66" s="25">
        <v>0</v>
      </c>
      <c r="G66" s="25" t="s">
        <v>467</v>
      </c>
      <c r="H66" s="25"/>
      <c r="I66" s="25"/>
      <c r="J66" s="25">
        <v>7</v>
      </c>
      <c r="K66" s="25"/>
      <c r="L66" s="25"/>
      <c r="M66" s="25">
        <v>3</v>
      </c>
      <c r="N66" s="3">
        <f t="shared" si="2"/>
        <v>10</v>
      </c>
      <c r="O66" s="3"/>
      <c r="P66" s="3">
        <f t="shared" si="3"/>
        <v>3</v>
      </c>
    </row>
    <row r="67" spans="1:16" x14ac:dyDescent="0.2">
      <c r="A67" s="5" t="s">
        <v>551</v>
      </c>
      <c r="B67" s="5"/>
      <c r="C67" s="5"/>
      <c r="D67" s="5"/>
      <c r="E67" s="5"/>
      <c r="F67" s="5"/>
      <c r="G67" s="5"/>
      <c r="H67" s="5"/>
      <c r="I67" s="5"/>
      <c r="J67" s="5"/>
      <c r="K67" s="5">
        <v>9</v>
      </c>
      <c r="L67" s="5"/>
      <c r="M67" s="5"/>
      <c r="N67" s="22">
        <f t="shared" si="2"/>
        <v>9</v>
      </c>
      <c r="O67" s="22"/>
      <c r="P67" s="22">
        <f t="shared" si="3"/>
        <v>1</v>
      </c>
    </row>
    <row r="68" spans="1:16" x14ac:dyDescent="0.2">
      <c r="A68" s="25" t="s">
        <v>552</v>
      </c>
      <c r="B68" s="25" t="s">
        <v>34</v>
      </c>
      <c r="C68" s="25" t="s">
        <v>293</v>
      </c>
      <c r="D68" s="25"/>
      <c r="E68" s="25"/>
      <c r="F68" s="25"/>
      <c r="G68" s="25"/>
      <c r="H68" s="25"/>
      <c r="I68" s="25"/>
      <c r="J68" s="25"/>
      <c r="K68" s="25"/>
      <c r="L68" s="25">
        <v>9</v>
      </c>
      <c r="M68" s="25"/>
      <c r="N68" s="3">
        <f t="shared" si="2"/>
        <v>9</v>
      </c>
      <c r="O68" s="3"/>
      <c r="P68" s="3">
        <f t="shared" si="3"/>
        <v>1</v>
      </c>
    </row>
    <row r="69" spans="1:16" x14ac:dyDescent="0.2">
      <c r="A69" s="25" t="s">
        <v>582</v>
      </c>
      <c r="B69" s="25" t="s">
        <v>34</v>
      </c>
      <c r="C69" s="25" t="s">
        <v>583</v>
      </c>
      <c r="D69" s="25"/>
      <c r="E69" s="25"/>
      <c r="F69" s="25"/>
      <c r="G69" s="25"/>
      <c r="H69" s="25"/>
      <c r="I69" s="25"/>
      <c r="J69" s="25"/>
      <c r="K69" s="25"/>
      <c r="L69" s="25"/>
      <c r="M69" s="25">
        <v>9</v>
      </c>
      <c r="N69" s="3">
        <f t="shared" si="2"/>
        <v>9</v>
      </c>
      <c r="O69" s="3"/>
      <c r="P69" s="3">
        <f t="shared" si="3"/>
        <v>1</v>
      </c>
    </row>
    <row r="70" spans="1:16" x14ac:dyDescent="0.2">
      <c r="A70" s="25" t="s">
        <v>468</v>
      </c>
      <c r="B70" s="25" t="s">
        <v>34</v>
      </c>
      <c r="C70" s="25" t="s">
        <v>499</v>
      </c>
      <c r="D70" s="25"/>
      <c r="E70" s="25"/>
      <c r="F70" s="25"/>
      <c r="G70" s="25"/>
      <c r="H70" s="25">
        <v>8</v>
      </c>
      <c r="I70" s="25"/>
      <c r="J70" s="25"/>
      <c r="K70" s="25"/>
      <c r="L70" s="25"/>
      <c r="M70" s="25"/>
      <c r="N70" s="3">
        <f t="shared" si="2"/>
        <v>8</v>
      </c>
      <c r="O70" s="3"/>
      <c r="P70" s="3">
        <f t="shared" si="3"/>
        <v>1</v>
      </c>
    </row>
    <row r="71" spans="1:16" x14ac:dyDescent="0.2">
      <c r="A71" s="25" t="s">
        <v>553</v>
      </c>
      <c r="B71" s="25" t="s">
        <v>34</v>
      </c>
      <c r="C71" s="25" t="s">
        <v>554</v>
      </c>
      <c r="D71" s="25"/>
      <c r="E71" s="25"/>
      <c r="F71" s="25"/>
      <c r="G71" s="25"/>
      <c r="H71" s="25"/>
      <c r="I71" s="25"/>
      <c r="J71" s="25"/>
      <c r="K71" s="25"/>
      <c r="L71" s="25">
        <v>8</v>
      </c>
      <c r="M71" s="25"/>
      <c r="N71" s="3">
        <f t="shared" si="2"/>
        <v>8</v>
      </c>
      <c r="O71" s="3"/>
      <c r="P71" s="3">
        <f t="shared" si="3"/>
        <v>1</v>
      </c>
    </row>
    <row r="72" spans="1:16" x14ac:dyDescent="0.2">
      <c r="A72" s="25" t="s">
        <v>548</v>
      </c>
      <c r="B72" s="25" t="s">
        <v>34</v>
      </c>
      <c r="C72" s="25" t="s">
        <v>132</v>
      </c>
      <c r="D72" s="25"/>
      <c r="E72" s="25"/>
      <c r="F72" s="25"/>
      <c r="G72" s="25"/>
      <c r="H72" s="25"/>
      <c r="I72" s="25"/>
      <c r="J72" s="25"/>
      <c r="K72" s="25"/>
      <c r="L72" s="25">
        <v>3</v>
      </c>
      <c r="M72" s="25">
        <v>5</v>
      </c>
      <c r="N72" s="3">
        <f t="shared" si="2"/>
        <v>8</v>
      </c>
      <c r="O72" s="3"/>
      <c r="P72" s="3">
        <f t="shared" si="3"/>
        <v>2</v>
      </c>
    </row>
    <row r="73" spans="1:16" x14ac:dyDescent="0.2">
      <c r="A73" s="5" t="s">
        <v>465</v>
      </c>
      <c r="B73" s="5" t="s">
        <v>239</v>
      </c>
      <c r="C73" s="5"/>
      <c r="D73" s="5"/>
      <c r="E73" s="5"/>
      <c r="F73" s="5"/>
      <c r="G73" s="5">
        <v>7</v>
      </c>
      <c r="H73" s="5"/>
      <c r="I73" s="5"/>
      <c r="J73" s="5"/>
      <c r="K73" s="5"/>
      <c r="L73" s="5"/>
      <c r="M73" s="5"/>
      <c r="N73" s="22">
        <f t="shared" si="2"/>
        <v>7</v>
      </c>
      <c r="O73" s="22"/>
      <c r="P73" s="22">
        <f t="shared" si="3"/>
        <v>1</v>
      </c>
    </row>
    <row r="74" spans="1:16" x14ac:dyDescent="0.2">
      <c r="A74" s="11" t="s">
        <v>196</v>
      </c>
      <c r="B74" s="12" t="s">
        <v>34</v>
      </c>
      <c r="C74" s="12" t="s">
        <v>199</v>
      </c>
      <c r="D74" s="11">
        <v>1</v>
      </c>
      <c r="E74" s="11"/>
      <c r="F74" s="11"/>
      <c r="G74" s="11"/>
      <c r="H74" s="11"/>
      <c r="I74" s="11"/>
      <c r="J74" s="11"/>
      <c r="K74" s="11"/>
      <c r="L74" s="11">
        <v>5</v>
      </c>
      <c r="M74" s="11"/>
      <c r="N74" s="3">
        <f t="shared" si="2"/>
        <v>6</v>
      </c>
      <c r="O74" s="3"/>
      <c r="P74" s="3">
        <f t="shared" si="3"/>
        <v>2</v>
      </c>
    </row>
    <row r="75" spans="1:16" x14ac:dyDescent="0.2">
      <c r="A75" s="25" t="s">
        <v>555</v>
      </c>
      <c r="B75" s="25" t="s">
        <v>34</v>
      </c>
      <c r="C75" s="25" t="s">
        <v>556</v>
      </c>
      <c r="D75" s="25"/>
      <c r="E75" s="25"/>
      <c r="F75" s="25"/>
      <c r="G75" s="25"/>
      <c r="H75" s="25"/>
      <c r="I75" s="25"/>
      <c r="J75" s="25"/>
      <c r="K75" s="25"/>
      <c r="L75" s="25">
        <v>6</v>
      </c>
      <c r="M75" s="25"/>
      <c r="N75" s="3">
        <f t="shared" si="2"/>
        <v>6</v>
      </c>
      <c r="O75" s="3"/>
      <c r="P75" s="3">
        <f t="shared" si="3"/>
        <v>1</v>
      </c>
    </row>
    <row r="76" spans="1:16" x14ac:dyDescent="0.2">
      <c r="A76" s="5" t="s">
        <v>469</v>
      </c>
      <c r="B76" s="5" t="s">
        <v>507</v>
      </c>
      <c r="C76" s="5"/>
      <c r="D76" s="5"/>
      <c r="E76" s="5"/>
      <c r="F76" s="5"/>
      <c r="G76" s="5"/>
      <c r="H76" s="5">
        <v>5</v>
      </c>
      <c r="I76" s="5"/>
      <c r="J76" s="5"/>
      <c r="K76" s="5"/>
      <c r="L76" s="5"/>
      <c r="M76" s="5"/>
      <c r="N76" s="22">
        <f t="shared" si="2"/>
        <v>5</v>
      </c>
      <c r="O76" s="22"/>
      <c r="P76" s="22">
        <f t="shared" si="3"/>
        <v>1</v>
      </c>
    </row>
    <row r="77" spans="1:16" x14ac:dyDescent="0.2">
      <c r="A77" s="25" t="s">
        <v>476</v>
      </c>
      <c r="B77" s="25" t="s">
        <v>34</v>
      </c>
      <c r="C77" s="25" t="s">
        <v>137</v>
      </c>
      <c r="D77" s="25"/>
      <c r="E77" s="25"/>
      <c r="F77" s="25">
        <v>5</v>
      </c>
      <c r="G77" s="25"/>
      <c r="H77" s="25"/>
      <c r="I77" s="25"/>
      <c r="J77" s="25"/>
      <c r="K77" s="25"/>
      <c r="L77" s="25"/>
      <c r="M77" s="25"/>
      <c r="N77" s="3">
        <f t="shared" si="2"/>
        <v>5</v>
      </c>
      <c r="O77" s="3"/>
      <c r="P77" s="3">
        <f t="shared" si="3"/>
        <v>1</v>
      </c>
    </row>
    <row r="78" spans="1:16" x14ac:dyDescent="0.2">
      <c r="A78" s="25" t="s">
        <v>295</v>
      </c>
      <c r="B78" s="12" t="s">
        <v>34</v>
      </c>
      <c r="C78" s="25" t="s">
        <v>296</v>
      </c>
      <c r="D78" s="11"/>
      <c r="E78" s="11"/>
      <c r="F78" s="11"/>
      <c r="G78" s="11"/>
      <c r="H78" s="11"/>
      <c r="I78" s="11"/>
      <c r="J78" s="11"/>
      <c r="K78" s="11"/>
      <c r="L78" s="11">
        <v>4</v>
      </c>
      <c r="M78" s="11"/>
      <c r="N78" s="3">
        <f t="shared" si="2"/>
        <v>4</v>
      </c>
      <c r="O78" s="3"/>
      <c r="P78" s="3">
        <f t="shared" si="3"/>
        <v>1</v>
      </c>
    </row>
    <row r="79" spans="1:16" x14ac:dyDescent="0.2">
      <c r="A79" s="25" t="s">
        <v>359</v>
      </c>
      <c r="B79" s="25" t="s">
        <v>34</v>
      </c>
      <c r="C79" s="25" t="s">
        <v>360</v>
      </c>
      <c r="D79" s="25"/>
      <c r="E79" s="25">
        <v>2</v>
      </c>
      <c r="F79" s="25"/>
      <c r="G79" s="25"/>
      <c r="H79" s="25"/>
      <c r="I79" s="25"/>
      <c r="J79" s="25"/>
      <c r="K79" s="25"/>
      <c r="L79" s="25"/>
      <c r="M79" s="25"/>
      <c r="N79" s="3">
        <f t="shared" si="2"/>
        <v>2</v>
      </c>
      <c r="O79" s="3"/>
      <c r="P79" s="3">
        <f t="shared" si="3"/>
        <v>1</v>
      </c>
    </row>
    <row r="80" spans="1:16" s="8" customFormat="1" x14ac:dyDescent="0.2">
      <c r="A80" s="72" t="s">
        <v>217</v>
      </c>
      <c r="B80" s="12" t="s">
        <v>34</v>
      </c>
      <c r="C80" s="12" t="s">
        <v>245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3">
        <f t="shared" si="2"/>
        <v>0</v>
      </c>
      <c r="O80" s="3"/>
      <c r="P80" s="3">
        <f t="shared" si="3"/>
        <v>0</v>
      </c>
    </row>
    <row r="81" spans="1:16" s="8" customFormat="1" x14ac:dyDescent="0.2">
      <c r="A81" s="25" t="s">
        <v>393</v>
      </c>
      <c r="B81" s="25" t="s">
        <v>34</v>
      </c>
      <c r="C81" s="25" t="s">
        <v>139</v>
      </c>
      <c r="D81" s="25"/>
      <c r="E81" s="25"/>
      <c r="F81" s="25" t="s">
        <v>387</v>
      </c>
      <c r="G81" s="25"/>
      <c r="H81" s="25"/>
      <c r="I81" s="25"/>
      <c r="J81" s="25"/>
      <c r="K81" s="25"/>
      <c r="L81" s="25"/>
      <c r="M81" s="25"/>
      <c r="N81" s="3">
        <f t="shared" si="2"/>
        <v>0</v>
      </c>
      <c r="O81" s="3"/>
      <c r="P81" s="3">
        <f t="shared" si="3"/>
        <v>0</v>
      </c>
    </row>
    <row r="82" spans="1:16" x14ac:dyDescent="0.2">
      <c r="A82" s="25" t="s">
        <v>392</v>
      </c>
      <c r="B82" s="25" t="s">
        <v>34</v>
      </c>
      <c r="C82" s="25" t="s">
        <v>471</v>
      </c>
      <c r="D82" s="25"/>
      <c r="E82" s="25"/>
      <c r="F82" s="25"/>
      <c r="G82" s="25"/>
      <c r="H82" s="25"/>
      <c r="I82" s="25"/>
      <c r="J82" s="25"/>
      <c r="K82" s="25" t="s">
        <v>435</v>
      </c>
      <c r="L82" s="25"/>
      <c r="M82" s="25"/>
      <c r="N82" s="3">
        <f t="shared" si="2"/>
        <v>0</v>
      </c>
      <c r="O82" s="3"/>
      <c r="P82" s="3">
        <f t="shared" si="3"/>
        <v>0</v>
      </c>
    </row>
    <row r="83" spans="1:16" x14ac:dyDescent="0.2">
      <c r="A83" s="11" t="s">
        <v>195</v>
      </c>
      <c r="B83" s="12" t="s">
        <v>34</v>
      </c>
      <c r="C83" s="12" t="s">
        <v>199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3">
        <f t="shared" si="2"/>
        <v>0</v>
      </c>
      <c r="O83" s="3"/>
      <c r="P83" s="3">
        <f t="shared" si="3"/>
        <v>0</v>
      </c>
    </row>
    <row r="84" spans="1:16" x14ac:dyDescent="0.2">
      <c r="A84" s="25" t="s">
        <v>390</v>
      </c>
      <c r="B84" s="25" t="s">
        <v>34</v>
      </c>
      <c r="C84" s="25" t="s">
        <v>204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3">
        <f t="shared" si="2"/>
        <v>0</v>
      </c>
      <c r="O84" s="3"/>
      <c r="P84" s="3">
        <f t="shared" si="3"/>
        <v>0</v>
      </c>
    </row>
  </sheetData>
  <autoFilter ref="A1:P39" xr:uid="{F447DA34-9630-477C-B940-123CFC9DBF64}"/>
  <sortState xmlns:xlrd2="http://schemas.microsoft.com/office/spreadsheetml/2017/richdata2" ref="A5:P39">
    <sortCondition descending="1" ref="O5:O39"/>
    <sortCondition descending="1" ref="M5:M3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4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8C83-27DD-41EE-B8A0-37184F7BFA5E}">
  <sheetPr>
    <pageSetUpPr fitToPage="1"/>
  </sheetPr>
  <dimension ref="A1:P45"/>
  <sheetViews>
    <sheetView showGridLines="0" topLeftCell="A10" workbookViewId="0">
      <selection activeCell="C33" sqref="C33:C37"/>
    </sheetView>
  </sheetViews>
  <sheetFormatPr defaultRowHeight="11.25" x14ac:dyDescent="0.2"/>
  <cols>
    <col min="1" max="1" width="22.710937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16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68" t="s">
        <v>370</v>
      </c>
      <c r="B5" s="12" t="s">
        <v>34</v>
      </c>
      <c r="C5" s="12" t="s">
        <v>128</v>
      </c>
      <c r="D5" s="11"/>
      <c r="E5" s="11">
        <v>9</v>
      </c>
      <c r="F5" s="11">
        <v>15</v>
      </c>
      <c r="G5" s="11">
        <v>15</v>
      </c>
      <c r="H5" s="11">
        <v>15</v>
      </c>
      <c r="I5" s="11">
        <v>11</v>
      </c>
      <c r="J5" s="11">
        <v>15</v>
      </c>
      <c r="K5" s="11">
        <v>13</v>
      </c>
      <c r="L5" s="11"/>
      <c r="M5" s="11"/>
      <c r="N5" s="3">
        <f t="shared" ref="N5:N30" si="0">SUM(D5:M5)</f>
        <v>93</v>
      </c>
      <c r="O5" s="3">
        <f>+N5-E5</f>
        <v>84</v>
      </c>
      <c r="P5" s="3">
        <f t="shared" ref="P5:P30" si="1">COUNT(D5:M5)</f>
        <v>7</v>
      </c>
    </row>
    <row r="6" spans="1:16" x14ac:dyDescent="0.2">
      <c r="A6" s="11" t="s">
        <v>140</v>
      </c>
      <c r="B6" s="12" t="s">
        <v>34</v>
      </c>
      <c r="C6" s="12" t="s">
        <v>146</v>
      </c>
      <c r="D6" s="11"/>
      <c r="E6" s="11">
        <v>5</v>
      </c>
      <c r="F6" s="11">
        <v>11</v>
      </c>
      <c r="G6" s="11">
        <v>13</v>
      </c>
      <c r="H6" s="11">
        <v>6</v>
      </c>
      <c r="I6" s="11">
        <v>8</v>
      </c>
      <c r="J6" s="11">
        <v>8</v>
      </c>
      <c r="K6" s="11">
        <v>7</v>
      </c>
      <c r="L6" s="11">
        <v>6</v>
      </c>
      <c r="M6" s="11">
        <v>15</v>
      </c>
      <c r="N6" s="3">
        <f t="shared" si="0"/>
        <v>79</v>
      </c>
      <c r="O6" s="3">
        <f>+N6-E6-H6-L6</f>
        <v>62</v>
      </c>
      <c r="P6" s="3">
        <f t="shared" si="1"/>
        <v>9</v>
      </c>
    </row>
    <row r="7" spans="1:16" x14ac:dyDescent="0.2">
      <c r="A7" s="11" t="s">
        <v>209</v>
      </c>
      <c r="B7" s="12" t="s">
        <v>34</v>
      </c>
      <c r="C7" s="12" t="s">
        <v>249</v>
      </c>
      <c r="D7" s="11"/>
      <c r="E7" s="11">
        <v>8</v>
      </c>
      <c r="F7" s="11">
        <v>9</v>
      </c>
      <c r="G7" s="11">
        <v>7</v>
      </c>
      <c r="H7" s="11"/>
      <c r="I7" s="11">
        <v>15</v>
      </c>
      <c r="J7" s="11"/>
      <c r="K7" s="11">
        <v>8</v>
      </c>
      <c r="L7" s="11"/>
      <c r="M7" s="11">
        <v>11</v>
      </c>
      <c r="N7" s="3">
        <f t="shared" si="0"/>
        <v>58</v>
      </c>
      <c r="O7" s="3">
        <f>+N7</f>
        <v>58</v>
      </c>
      <c r="P7" s="3">
        <f t="shared" si="1"/>
        <v>6</v>
      </c>
    </row>
    <row r="8" spans="1:16" x14ac:dyDescent="0.2">
      <c r="A8" s="11" t="s">
        <v>145</v>
      </c>
      <c r="B8" s="12" t="s">
        <v>34</v>
      </c>
      <c r="C8" s="12" t="s">
        <v>131</v>
      </c>
      <c r="D8" s="11">
        <v>11</v>
      </c>
      <c r="E8" s="11">
        <v>2</v>
      </c>
      <c r="F8" s="11">
        <v>3</v>
      </c>
      <c r="G8" s="11">
        <v>4</v>
      </c>
      <c r="H8" s="11">
        <v>3</v>
      </c>
      <c r="I8" s="11"/>
      <c r="J8" s="11">
        <v>13</v>
      </c>
      <c r="K8" s="11"/>
      <c r="L8" s="11"/>
      <c r="M8" s="11"/>
      <c r="N8" s="3">
        <f t="shared" si="0"/>
        <v>36</v>
      </c>
      <c r="O8" s="3">
        <f>+N8</f>
        <v>36</v>
      </c>
      <c r="P8" s="3">
        <f t="shared" si="1"/>
        <v>6</v>
      </c>
    </row>
    <row r="9" spans="1:16" x14ac:dyDescent="0.2">
      <c r="A9" s="11" t="s">
        <v>144</v>
      </c>
      <c r="B9" s="12" t="s">
        <v>34</v>
      </c>
      <c r="C9" s="12" t="s">
        <v>129</v>
      </c>
      <c r="D9" s="19">
        <v>8</v>
      </c>
      <c r="E9" s="19">
        <v>15</v>
      </c>
      <c r="F9" s="19">
        <v>5</v>
      </c>
      <c r="G9" s="19">
        <v>3</v>
      </c>
      <c r="H9" s="19">
        <v>4</v>
      </c>
      <c r="I9" s="19"/>
      <c r="J9" s="19"/>
      <c r="K9" s="19"/>
      <c r="L9" s="19"/>
      <c r="M9" s="11"/>
      <c r="N9" s="3">
        <f t="shared" si="0"/>
        <v>35</v>
      </c>
      <c r="O9" s="3">
        <f>+N9</f>
        <v>35</v>
      </c>
      <c r="P9" s="3">
        <f t="shared" si="1"/>
        <v>5</v>
      </c>
    </row>
    <row r="10" spans="1:16" x14ac:dyDescent="0.2">
      <c r="A10" s="11" t="s">
        <v>143</v>
      </c>
      <c r="B10" s="12" t="s">
        <v>34</v>
      </c>
      <c r="C10" s="12" t="s">
        <v>129</v>
      </c>
      <c r="D10" s="11">
        <v>9</v>
      </c>
      <c r="E10" s="11">
        <v>0</v>
      </c>
      <c r="F10" s="11">
        <v>1</v>
      </c>
      <c r="G10" s="11">
        <v>6</v>
      </c>
      <c r="H10" s="11">
        <v>1</v>
      </c>
      <c r="I10" s="11"/>
      <c r="J10" s="11"/>
      <c r="K10" s="11"/>
      <c r="L10" s="11"/>
      <c r="M10" s="11"/>
      <c r="N10" s="3">
        <f t="shared" si="0"/>
        <v>17</v>
      </c>
      <c r="O10" s="3">
        <f>+N10</f>
        <v>17</v>
      </c>
      <c r="P10" s="3">
        <f t="shared" si="1"/>
        <v>5</v>
      </c>
    </row>
    <row r="11" spans="1:16" x14ac:dyDescent="0.2">
      <c r="A11" s="11" t="s">
        <v>276</v>
      </c>
      <c r="B11" s="12" t="s">
        <v>34</v>
      </c>
      <c r="C11" s="12" t="s">
        <v>130</v>
      </c>
      <c r="D11" s="11"/>
      <c r="E11" s="11">
        <v>6</v>
      </c>
      <c r="F11" s="11">
        <v>13</v>
      </c>
      <c r="G11" s="11">
        <v>11</v>
      </c>
      <c r="H11" s="11">
        <v>7</v>
      </c>
      <c r="I11" s="11" t="s">
        <v>426</v>
      </c>
      <c r="J11" s="11"/>
      <c r="K11" s="11"/>
      <c r="L11" s="11"/>
      <c r="M11" s="11"/>
      <c r="N11" s="3">
        <f t="shared" si="0"/>
        <v>37</v>
      </c>
      <c r="O11" s="3"/>
      <c r="P11" s="3">
        <f t="shared" si="1"/>
        <v>4</v>
      </c>
    </row>
    <row r="12" spans="1:16" s="8" customFormat="1" x14ac:dyDescent="0.2">
      <c r="A12" s="15" t="s">
        <v>367</v>
      </c>
      <c r="B12" s="15" t="s">
        <v>239</v>
      </c>
      <c r="C12" s="15" t="s">
        <v>369</v>
      </c>
      <c r="D12" s="15"/>
      <c r="E12" s="15">
        <v>13</v>
      </c>
      <c r="F12" s="15"/>
      <c r="G12" s="15"/>
      <c r="H12" s="15">
        <v>9</v>
      </c>
      <c r="I12" s="15"/>
      <c r="J12" s="15"/>
      <c r="K12" s="15"/>
      <c r="L12" s="5">
        <v>13</v>
      </c>
      <c r="M12" s="5"/>
      <c r="N12" s="22">
        <f t="shared" si="0"/>
        <v>35</v>
      </c>
      <c r="O12" s="22"/>
      <c r="P12" s="22">
        <f t="shared" si="1"/>
        <v>3</v>
      </c>
    </row>
    <row r="13" spans="1:16" s="8" customFormat="1" x14ac:dyDescent="0.2">
      <c r="A13" s="11" t="s">
        <v>400</v>
      </c>
      <c r="B13" s="12" t="s">
        <v>34</v>
      </c>
      <c r="C13" s="12" t="s">
        <v>477</v>
      </c>
      <c r="D13" s="11"/>
      <c r="E13" s="43"/>
      <c r="F13" s="11">
        <v>6</v>
      </c>
      <c r="G13" s="12">
        <v>9</v>
      </c>
      <c r="H13" s="12"/>
      <c r="I13" s="12"/>
      <c r="J13" s="12">
        <v>11</v>
      </c>
      <c r="K13" s="12"/>
      <c r="L13" s="25"/>
      <c r="M13" s="25">
        <v>8</v>
      </c>
      <c r="N13" s="3">
        <f t="shared" si="0"/>
        <v>34</v>
      </c>
      <c r="O13" s="3"/>
      <c r="P13" s="3">
        <f t="shared" si="1"/>
        <v>4</v>
      </c>
    </row>
    <row r="14" spans="1:16" s="8" customFormat="1" x14ac:dyDescent="0.2">
      <c r="A14" s="11" t="s">
        <v>210</v>
      </c>
      <c r="B14" s="12" t="s">
        <v>34</v>
      </c>
      <c r="C14" s="12" t="s">
        <v>250</v>
      </c>
      <c r="D14" s="19"/>
      <c r="E14" s="19"/>
      <c r="F14" s="19"/>
      <c r="G14" s="19">
        <v>8</v>
      </c>
      <c r="H14" s="19"/>
      <c r="I14" s="19"/>
      <c r="J14" s="19">
        <v>7</v>
      </c>
      <c r="K14" s="19">
        <v>9</v>
      </c>
      <c r="L14" s="19">
        <v>9</v>
      </c>
      <c r="M14" s="11"/>
      <c r="N14" s="3">
        <f t="shared" si="0"/>
        <v>33</v>
      </c>
      <c r="O14" s="3"/>
      <c r="P14" s="3">
        <f t="shared" si="1"/>
        <v>4</v>
      </c>
    </row>
    <row r="15" spans="1:16" s="8" customFormat="1" x14ac:dyDescent="0.2">
      <c r="A15" s="15" t="s">
        <v>368</v>
      </c>
      <c r="B15" s="15" t="s">
        <v>239</v>
      </c>
      <c r="C15" s="15" t="s">
        <v>369</v>
      </c>
      <c r="D15" s="15"/>
      <c r="E15" s="15">
        <v>7</v>
      </c>
      <c r="F15" s="15"/>
      <c r="G15" s="15"/>
      <c r="H15" s="15">
        <v>11</v>
      </c>
      <c r="I15" s="15"/>
      <c r="J15" s="15"/>
      <c r="K15" s="15"/>
      <c r="L15" s="5">
        <v>15</v>
      </c>
      <c r="M15" s="5"/>
      <c r="N15" s="22">
        <f t="shared" si="0"/>
        <v>33</v>
      </c>
      <c r="O15" s="22"/>
      <c r="P15" s="22">
        <f t="shared" si="1"/>
        <v>3</v>
      </c>
    </row>
    <row r="16" spans="1:16" s="8" customFormat="1" x14ac:dyDescent="0.2">
      <c r="A16" s="11" t="s">
        <v>183</v>
      </c>
      <c r="B16" s="12" t="s">
        <v>34</v>
      </c>
      <c r="C16" s="12" t="s">
        <v>198</v>
      </c>
      <c r="D16" s="11">
        <v>15</v>
      </c>
      <c r="E16" s="11">
        <v>4</v>
      </c>
      <c r="F16" s="11"/>
      <c r="G16" s="11">
        <v>0</v>
      </c>
      <c r="H16" s="11">
        <v>13</v>
      </c>
      <c r="I16" s="11"/>
      <c r="J16" s="11"/>
      <c r="K16" s="11"/>
      <c r="L16" s="11"/>
      <c r="M16" s="11"/>
      <c r="N16" s="3">
        <f t="shared" si="0"/>
        <v>32</v>
      </c>
      <c r="O16" s="3"/>
      <c r="P16" s="3">
        <f t="shared" si="1"/>
        <v>4</v>
      </c>
    </row>
    <row r="17" spans="1:16" s="8" customFormat="1" x14ac:dyDescent="0.2">
      <c r="A17" s="11" t="s">
        <v>401</v>
      </c>
      <c r="B17" s="12" t="s">
        <v>34</v>
      </c>
      <c r="C17" s="12" t="s">
        <v>378</v>
      </c>
      <c r="D17" s="19"/>
      <c r="E17" s="19"/>
      <c r="F17" s="19">
        <v>2</v>
      </c>
      <c r="G17" s="170">
        <v>1</v>
      </c>
      <c r="H17" s="170"/>
      <c r="I17" s="170"/>
      <c r="J17" s="170"/>
      <c r="K17" s="170"/>
      <c r="L17" s="171">
        <v>8</v>
      </c>
      <c r="M17" s="25">
        <v>9</v>
      </c>
      <c r="N17" s="3">
        <f t="shared" si="0"/>
        <v>20</v>
      </c>
      <c r="O17" s="3"/>
      <c r="P17" s="3">
        <f t="shared" si="1"/>
        <v>4</v>
      </c>
    </row>
    <row r="18" spans="1:16" s="8" customFormat="1" ht="12" customHeight="1" x14ac:dyDescent="0.2">
      <c r="A18" s="15" t="s">
        <v>455</v>
      </c>
      <c r="B18" s="15" t="s">
        <v>239</v>
      </c>
      <c r="C18" s="15"/>
      <c r="D18" s="15"/>
      <c r="E18" s="15"/>
      <c r="F18" s="15"/>
      <c r="G18" s="15"/>
      <c r="H18" s="15">
        <v>8</v>
      </c>
      <c r="I18" s="15"/>
      <c r="J18" s="15"/>
      <c r="K18" s="15"/>
      <c r="L18" s="5">
        <v>11</v>
      </c>
      <c r="M18" s="5"/>
      <c r="N18" s="22">
        <f t="shared" si="0"/>
        <v>19</v>
      </c>
      <c r="O18" s="22"/>
      <c r="P18" s="22">
        <f t="shared" si="1"/>
        <v>2</v>
      </c>
    </row>
    <row r="19" spans="1:16" s="8" customFormat="1" x14ac:dyDescent="0.2">
      <c r="A19" s="11" t="s">
        <v>141</v>
      </c>
      <c r="B19" s="12" t="s">
        <v>34</v>
      </c>
      <c r="C19" s="12" t="s">
        <v>147</v>
      </c>
      <c r="D19" s="11"/>
      <c r="E19" s="11"/>
      <c r="F19" s="11"/>
      <c r="G19" s="11">
        <v>2</v>
      </c>
      <c r="H19" s="11"/>
      <c r="I19" s="11"/>
      <c r="J19" s="11"/>
      <c r="K19" s="11">
        <v>15</v>
      </c>
      <c r="L19" s="11"/>
      <c r="M19" s="11"/>
      <c r="N19" s="3">
        <f t="shared" si="0"/>
        <v>17</v>
      </c>
      <c r="O19" s="3"/>
      <c r="P19" s="3">
        <f t="shared" si="1"/>
        <v>2</v>
      </c>
    </row>
    <row r="20" spans="1:16" s="8" customFormat="1" x14ac:dyDescent="0.2">
      <c r="A20" s="11" t="s">
        <v>142</v>
      </c>
      <c r="B20" s="12" t="s">
        <v>34</v>
      </c>
      <c r="C20" s="12" t="s">
        <v>148</v>
      </c>
      <c r="D20" s="11"/>
      <c r="E20" s="11"/>
      <c r="F20" s="11">
        <v>4</v>
      </c>
      <c r="G20" s="11"/>
      <c r="H20" s="11"/>
      <c r="I20" s="11"/>
      <c r="J20" s="11"/>
      <c r="K20" s="11"/>
      <c r="L20" s="11"/>
      <c r="M20" s="11">
        <v>13</v>
      </c>
      <c r="N20" s="3">
        <f t="shared" si="0"/>
        <v>17</v>
      </c>
      <c r="O20" s="3"/>
      <c r="P20" s="3">
        <f t="shared" si="1"/>
        <v>2</v>
      </c>
    </row>
    <row r="21" spans="1:16" s="8" customFormat="1" ht="12" customHeight="1" x14ac:dyDescent="0.2">
      <c r="A21" s="11" t="s">
        <v>399</v>
      </c>
      <c r="B21" s="12" t="s">
        <v>34</v>
      </c>
      <c r="C21" s="12" t="s">
        <v>457</v>
      </c>
      <c r="D21" s="11"/>
      <c r="E21" s="43"/>
      <c r="F21" s="11">
        <v>8</v>
      </c>
      <c r="G21" s="12"/>
      <c r="H21" s="12"/>
      <c r="I21" s="12">
        <v>7</v>
      </c>
      <c r="J21" s="12"/>
      <c r="K21" s="12"/>
      <c r="L21" s="25"/>
      <c r="M21" s="25"/>
      <c r="N21" s="3">
        <f t="shared" si="0"/>
        <v>15</v>
      </c>
      <c r="O21" s="3"/>
      <c r="P21" s="3">
        <f t="shared" si="1"/>
        <v>2</v>
      </c>
    </row>
    <row r="22" spans="1:16" s="8" customFormat="1" ht="12" customHeight="1" x14ac:dyDescent="0.2">
      <c r="A22" s="15" t="s">
        <v>529</v>
      </c>
      <c r="B22" s="15" t="s">
        <v>532</v>
      </c>
      <c r="C22" s="15"/>
      <c r="D22" s="15"/>
      <c r="E22" s="15"/>
      <c r="F22" s="15"/>
      <c r="G22" s="15"/>
      <c r="H22" s="15"/>
      <c r="I22" s="15"/>
      <c r="J22" s="15"/>
      <c r="K22" s="15">
        <v>11</v>
      </c>
      <c r="L22" s="15"/>
      <c r="M22" s="15"/>
      <c r="N22" s="22">
        <f t="shared" si="0"/>
        <v>11</v>
      </c>
      <c r="O22" s="22"/>
      <c r="P22" s="22">
        <f t="shared" si="1"/>
        <v>1</v>
      </c>
    </row>
    <row r="23" spans="1:16" s="8" customFormat="1" ht="12" customHeight="1" x14ac:dyDescent="0.2">
      <c r="A23" s="11" t="s">
        <v>502</v>
      </c>
      <c r="B23" s="12"/>
      <c r="C23" s="12"/>
      <c r="D23" s="11"/>
      <c r="E23" s="11"/>
      <c r="F23" s="11"/>
      <c r="G23" s="11"/>
      <c r="H23" s="11"/>
      <c r="I23" s="11"/>
      <c r="J23" s="11">
        <v>9</v>
      </c>
      <c r="K23" s="11"/>
      <c r="L23" s="11"/>
      <c r="M23" s="11"/>
      <c r="N23" s="3">
        <f t="shared" si="0"/>
        <v>9</v>
      </c>
      <c r="O23" s="3"/>
      <c r="P23" s="3">
        <f t="shared" si="1"/>
        <v>1</v>
      </c>
    </row>
    <row r="24" spans="1:16" s="8" customFormat="1" ht="12" customHeight="1" x14ac:dyDescent="0.2">
      <c r="A24" s="11" t="s">
        <v>365</v>
      </c>
      <c r="B24" s="12" t="s">
        <v>34</v>
      </c>
      <c r="C24" s="12" t="s">
        <v>366</v>
      </c>
      <c r="D24" s="15"/>
      <c r="E24" s="15">
        <v>3</v>
      </c>
      <c r="F24" s="15"/>
      <c r="G24" s="15"/>
      <c r="H24" s="15">
        <v>5</v>
      </c>
      <c r="I24" s="15"/>
      <c r="J24" s="15"/>
      <c r="K24" s="15"/>
      <c r="L24" s="25"/>
      <c r="M24" s="25"/>
      <c r="N24" s="3">
        <f t="shared" si="0"/>
        <v>8</v>
      </c>
      <c r="O24" s="3"/>
      <c r="P24" s="3">
        <f t="shared" si="1"/>
        <v>2</v>
      </c>
    </row>
    <row r="25" spans="1:16" s="8" customFormat="1" ht="12" customHeight="1" x14ac:dyDescent="0.2">
      <c r="A25" s="11" t="s">
        <v>557</v>
      </c>
      <c r="B25" s="11" t="s">
        <v>34</v>
      </c>
      <c r="C25" s="11" t="s">
        <v>558</v>
      </c>
      <c r="D25" s="11"/>
      <c r="E25" s="11"/>
      <c r="F25" s="11"/>
      <c r="G25" s="11"/>
      <c r="H25" s="11"/>
      <c r="I25" s="11"/>
      <c r="J25" s="11"/>
      <c r="K25" s="11"/>
      <c r="L25" s="11">
        <v>7</v>
      </c>
      <c r="M25" s="11"/>
      <c r="N25" s="3">
        <f t="shared" si="0"/>
        <v>7</v>
      </c>
      <c r="O25" s="3"/>
      <c r="P25" s="3">
        <f t="shared" si="1"/>
        <v>1</v>
      </c>
    </row>
    <row r="26" spans="1:16" s="4" customFormat="1" ht="12" customHeight="1" x14ac:dyDescent="0.2">
      <c r="A26" s="11" t="s">
        <v>232</v>
      </c>
      <c r="B26" s="12" t="s">
        <v>34</v>
      </c>
      <c r="C26" s="12" t="s">
        <v>251</v>
      </c>
      <c r="D26" s="11"/>
      <c r="E26" s="11">
        <v>1</v>
      </c>
      <c r="F26" s="11"/>
      <c r="G26" s="11">
        <v>5</v>
      </c>
      <c r="H26" s="11">
        <v>0</v>
      </c>
      <c r="I26" s="11"/>
      <c r="J26" s="11"/>
      <c r="K26" s="11"/>
      <c r="L26" s="11"/>
      <c r="M26" s="11"/>
      <c r="N26" s="3">
        <f t="shared" si="0"/>
        <v>6</v>
      </c>
      <c r="O26" s="3"/>
      <c r="P26" s="3">
        <f t="shared" si="1"/>
        <v>3</v>
      </c>
    </row>
    <row r="27" spans="1:16" s="14" customFormat="1" ht="12" customHeight="1" x14ac:dyDescent="0.2">
      <c r="A27" s="11" t="s">
        <v>528</v>
      </c>
      <c r="B27" s="12"/>
      <c r="C27" s="12" t="s">
        <v>533</v>
      </c>
      <c r="D27" s="11"/>
      <c r="E27" s="11"/>
      <c r="F27" s="11"/>
      <c r="G27" s="11"/>
      <c r="H27" s="11"/>
      <c r="I27" s="11"/>
      <c r="J27" s="11"/>
      <c r="K27" s="11">
        <v>6</v>
      </c>
      <c r="L27" s="11"/>
      <c r="M27" s="11"/>
      <c r="N27" s="3">
        <f t="shared" si="0"/>
        <v>6</v>
      </c>
      <c r="O27" s="3"/>
      <c r="P27" s="3">
        <f t="shared" si="1"/>
        <v>1</v>
      </c>
    </row>
    <row r="28" spans="1:16" s="14" customFormat="1" ht="12" customHeight="1" x14ac:dyDescent="0.2">
      <c r="A28" s="15" t="s">
        <v>530</v>
      </c>
      <c r="B28" s="15" t="s">
        <v>239</v>
      </c>
      <c r="C28" s="15"/>
      <c r="D28" s="15"/>
      <c r="E28" s="15"/>
      <c r="F28" s="15"/>
      <c r="G28" s="15"/>
      <c r="H28" s="15"/>
      <c r="I28" s="15"/>
      <c r="J28" s="15"/>
      <c r="K28" s="15">
        <v>5</v>
      </c>
      <c r="L28" s="15"/>
      <c r="M28" s="15"/>
      <c r="N28" s="22">
        <f t="shared" si="0"/>
        <v>5</v>
      </c>
      <c r="O28" s="22"/>
      <c r="P28" s="22">
        <f t="shared" si="1"/>
        <v>1</v>
      </c>
    </row>
    <row r="29" spans="1:16" s="14" customFormat="1" ht="12" customHeight="1" x14ac:dyDescent="0.2">
      <c r="A29" s="15" t="s">
        <v>531</v>
      </c>
      <c r="B29" s="15" t="s">
        <v>239</v>
      </c>
      <c r="C29" s="15"/>
      <c r="D29" s="15"/>
      <c r="E29" s="15"/>
      <c r="F29" s="15"/>
      <c r="G29" s="15"/>
      <c r="H29" s="15"/>
      <c r="I29" s="15"/>
      <c r="J29" s="15"/>
      <c r="K29" s="15">
        <v>4</v>
      </c>
      <c r="L29" s="15"/>
      <c r="M29" s="15"/>
      <c r="N29" s="22">
        <f t="shared" si="0"/>
        <v>4</v>
      </c>
      <c r="O29" s="22"/>
      <c r="P29" s="22">
        <f t="shared" si="1"/>
        <v>1</v>
      </c>
    </row>
    <row r="30" spans="1:16" s="14" customFormat="1" ht="12" customHeight="1" x14ac:dyDescent="0.2">
      <c r="A30" s="11" t="s">
        <v>326</v>
      </c>
      <c r="B30" s="12" t="s">
        <v>34</v>
      </c>
      <c r="C30" s="12" t="s">
        <v>291</v>
      </c>
      <c r="D30" s="11" t="s">
        <v>106</v>
      </c>
      <c r="E30" s="11"/>
      <c r="F30" s="11" t="s">
        <v>106</v>
      </c>
      <c r="G30" s="11"/>
      <c r="H30" s="11"/>
      <c r="I30" s="11"/>
      <c r="J30" s="11"/>
      <c r="K30" s="11"/>
      <c r="L30" s="11"/>
      <c r="M30" s="11"/>
      <c r="N30" s="3">
        <f t="shared" si="0"/>
        <v>0</v>
      </c>
      <c r="O30" s="3"/>
      <c r="P30" s="3">
        <f t="shared" si="1"/>
        <v>0</v>
      </c>
    </row>
    <row r="31" spans="1:16" s="4" customFormat="1" ht="15" x14ac:dyDescent="0.25">
      <c r="A31" s="20"/>
      <c r="B31" s="7"/>
      <c r="C31" s="7"/>
      <c r="D31" s="21"/>
      <c r="E31" s="21"/>
      <c r="F31" s="21"/>
      <c r="G31" s="7"/>
      <c r="H31" s="7"/>
      <c r="I31" s="7"/>
      <c r="J31" s="7"/>
      <c r="K31" s="7"/>
      <c r="L31" s="23"/>
      <c r="M31" s="23"/>
      <c r="N31" s="23"/>
      <c r="O31" s="23"/>
      <c r="P31"/>
    </row>
    <row r="32" spans="1:16" s="4" customFormat="1" ht="15" x14ac:dyDescent="0.25">
      <c r="A32" s="18" t="s">
        <v>31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6" x14ac:dyDescent="0.2">
      <c r="A33" s="11" t="s">
        <v>211</v>
      </c>
      <c r="B33" s="12" t="s">
        <v>34</v>
      </c>
      <c r="C33" s="12" t="s">
        <v>252</v>
      </c>
      <c r="D33" s="11"/>
      <c r="E33" s="11"/>
      <c r="F33" s="11">
        <v>7</v>
      </c>
      <c r="G33" s="11"/>
      <c r="H33" s="11"/>
      <c r="I33" s="11">
        <v>13</v>
      </c>
      <c r="J33" s="11"/>
      <c r="K33" s="11"/>
      <c r="L33" s="11"/>
      <c r="M33" s="11"/>
      <c r="N33" s="3">
        <f>SUM(D33:M33)</f>
        <v>20</v>
      </c>
      <c r="O33" s="3"/>
      <c r="P33" s="3">
        <f>COUNT(D33:M33)</f>
        <v>2</v>
      </c>
    </row>
    <row r="34" spans="1:16" s="8" customFormat="1" x14ac:dyDescent="0.2">
      <c r="A34" s="11" t="s">
        <v>213</v>
      </c>
      <c r="B34" s="12" t="s">
        <v>34</v>
      </c>
      <c r="C34" s="12" t="s">
        <v>253</v>
      </c>
      <c r="D34" s="19">
        <v>13</v>
      </c>
      <c r="E34" s="19"/>
      <c r="F34" s="19"/>
      <c r="G34" s="19"/>
      <c r="H34" s="19"/>
      <c r="I34" s="19"/>
      <c r="J34" s="19"/>
      <c r="K34" s="19"/>
      <c r="L34" s="19"/>
      <c r="M34" s="11"/>
      <c r="N34" s="3">
        <f>SUM(D34:M34)</f>
        <v>13</v>
      </c>
      <c r="O34" s="3"/>
      <c r="P34" s="3">
        <f>COUNT(D34:M34)</f>
        <v>1</v>
      </c>
    </row>
    <row r="35" spans="1:16" x14ac:dyDescent="0.2">
      <c r="A35" s="25" t="s">
        <v>363</v>
      </c>
      <c r="B35" s="12" t="s">
        <v>34</v>
      </c>
      <c r="C35" s="25" t="s">
        <v>364</v>
      </c>
      <c r="D35" s="25"/>
      <c r="E35" s="25">
        <v>11</v>
      </c>
      <c r="F35" s="25"/>
      <c r="G35" s="25"/>
      <c r="H35" s="25">
        <v>2</v>
      </c>
      <c r="I35" s="25"/>
      <c r="J35" s="25"/>
      <c r="K35" s="25"/>
      <c r="L35" s="25"/>
      <c r="M35" s="25"/>
      <c r="N35" s="3">
        <f>SUM(D35:M35)</f>
        <v>13</v>
      </c>
      <c r="O35" s="3"/>
      <c r="P35" s="3">
        <f>COUNT(D35:M35)</f>
        <v>2</v>
      </c>
    </row>
    <row r="36" spans="1:16" x14ac:dyDescent="0.2">
      <c r="A36" s="11" t="s">
        <v>482</v>
      </c>
      <c r="B36" s="12" t="s">
        <v>34</v>
      </c>
      <c r="C36" s="12" t="s">
        <v>495</v>
      </c>
      <c r="D36" s="11"/>
      <c r="E36" s="11"/>
      <c r="F36" s="11"/>
      <c r="G36" s="11"/>
      <c r="H36" s="11"/>
      <c r="I36" s="11">
        <v>9</v>
      </c>
      <c r="J36" s="11"/>
      <c r="K36" s="11"/>
      <c r="L36" s="11"/>
      <c r="M36" s="11"/>
      <c r="N36" s="3">
        <f>SUM(D36:M36)</f>
        <v>9</v>
      </c>
      <c r="O36" s="3"/>
      <c r="P36" s="3">
        <f>COUNT(D36:M36)</f>
        <v>1</v>
      </c>
    </row>
    <row r="37" spans="1:16" s="8" customFormat="1" x14ac:dyDescent="0.2">
      <c r="A37" s="11" t="s">
        <v>212</v>
      </c>
      <c r="B37" s="12" t="s">
        <v>34</v>
      </c>
      <c r="C37" s="12" t="s">
        <v>249</v>
      </c>
      <c r="D37" s="11"/>
      <c r="E37" s="11"/>
      <c r="F37" s="11"/>
      <c r="G37" s="11"/>
      <c r="H37" s="11"/>
      <c r="I37" s="11">
        <v>6</v>
      </c>
      <c r="J37" s="11"/>
      <c r="K37" s="11">
        <v>3</v>
      </c>
      <c r="L37" s="11"/>
      <c r="M37" s="11">
        <v>7</v>
      </c>
      <c r="N37" s="3">
        <f>SUM(D37:M37)</f>
        <v>16</v>
      </c>
      <c r="O37" s="3"/>
      <c r="P37" s="3">
        <f>COUNT(D37:M37)</f>
        <v>3</v>
      </c>
    </row>
    <row r="45" spans="1:16" x14ac:dyDescent="0.2">
      <c r="A45" s="20"/>
      <c r="B45" s="7"/>
      <c r="C45" s="7"/>
      <c r="D45" s="21"/>
      <c r="E45" s="4"/>
      <c r="F45" s="21"/>
      <c r="G45" s="7"/>
    </row>
  </sheetData>
  <sortState xmlns:xlrd2="http://schemas.microsoft.com/office/spreadsheetml/2017/richdata2" ref="A5:P30">
    <sortCondition descending="1" ref="O5:O30"/>
    <sortCondition descending="1" ref="N5:N30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EE87-8BF4-40F2-8A21-4C6CCCA4EBAE}">
  <sheetPr>
    <pageSetUpPr fitToPage="1"/>
  </sheetPr>
  <dimension ref="A1:P28"/>
  <sheetViews>
    <sheetView showGridLines="0" workbookViewId="0">
      <selection activeCell="C16" sqref="C16:C28"/>
    </sheetView>
  </sheetViews>
  <sheetFormatPr defaultRowHeight="11.25" x14ac:dyDescent="0.2"/>
  <cols>
    <col min="1" max="1" width="22.710937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17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 t="s">
        <v>6</v>
      </c>
      <c r="B3" s="38" t="s">
        <v>5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68" t="s">
        <v>341</v>
      </c>
      <c r="B5" s="12" t="s">
        <v>34</v>
      </c>
      <c r="C5" s="12" t="s">
        <v>371</v>
      </c>
      <c r="D5" s="11">
        <v>15</v>
      </c>
      <c r="E5" s="11">
        <v>11</v>
      </c>
      <c r="F5" s="11">
        <v>11</v>
      </c>
      <c r="G5" s="11">
        <v>11</v>
      </c>
      <c r="H5" s="11"/>
      <c r="I5" s="11">
        <v>7</v>
      </c>
      <c r="J5" s="11">
        <v>15</v>
      </c>
      <c r="K5" s="11">
        <v>15</v>
      </c>
      <c r="L5" s="11"/>
      <c r="M5" s="11">
        <v>15</v>
      </c>
      <c r="N5" s="3">
        <f t="shared" ref="N5:N13" si="0">SUM(D5:M5)</f>
        <v>100</v>
      </c>
      <c r="O5" s="3">
        <f>+N5-I5-G5</f>
        <v>82</v>
      </c>
      <c r="P5" s="3">
        <f t="shared" ref="P5:P13" si="1">COUNT(D5:M5)</f>
        <v>8</v>
      </c>
    </row>
    <row r="6" spans="1:16" x14ac:dyDescent="0.2">
      <c r="A6" s="11" t="s">
        <v>410</v>
      </c>
      <c r="B6" s="12" t="s">
        <v>34</v>
      </c>
      <c r="C6" s="12" t="s">
        <v>447</v>
      </c>
      <c r="D6" s="11"/>
      <c r="E6" s="11">
        <v>13</v>
      </c>
      <c r="F6" s="11">
        <v>7</v>
      </c>
      <c r="G6" s="11">
        <v>15</v>
      </c>
      <c r="H6" s="11">
        <v>13</v>
      </c>
      <c r="I6" s="11">
        <v>13</v>
      </c>
      <c r="J6" s="11">
        <v>11</v>
      </c>
      <c r="K6" s="11">
        <v>8</v>
      </c>
      <c r="L6" s="11">
        <v>11</v>
      </c>
      <c r="M6" s="11">
        <v>11</v>
      </c>
      <c r="N6" s="3">
        <f t="shared" si="0"/>
        <v>102</v>
      </c>
      <c r="O6" s="3">
        <f>+N6-F6-K6-L6</f>
        <v>76</v>
      </c>
      <c r="P6" s="3">
        <f t="shared" si="1"/>
        <v>9</v>
      </c>
    </row>
    <row r="7" spans="1:16" x14ac:dyDescent="0.2">
      <c r="A7" s="11" t="s">
        <v>149</v>
      </c>
      <c r="B7" s="12" t="s">
        <v>34</v>
      </c>
      <c r="C7" s="12" t="s">
        <v>154</v>
      </c>
      <c r="D7" s="11">
        <v>13</v>
      </c>
      <c r="E7" s="11">
        <v>15</v>
      </c>
      <c r="F7" s="11">
        <v>15</v>
      </c>
      <c r="G7" s="11">
        <v>8</v>
      </c>
      <c r="H7" s="11"/>
      <c r="I7" s="11">
        <v>9</v>
      </c>
      <c r="J7" s="11"/>
      <c r="K7" s="11">
        <v>13</v>
      </c>
      <c r="L7" s="11"/>
      <c r="M7" s="11"/>
      <c r="N7" s="3">
        <f t="shared" si="0"/>
        <v>73</v>
      </c>
      <c r="O7" s="3">
        <f>+N7</f>
        <v>73</v>
      </c>
      <c r="P7" s="3">
        <f t="shared" si="1"/>
        <v>6</v>
      </c>
    </row>
    <row r="8" spans="1:16" s="8" customFormat="1" x14ac:dyDescent="0.2">
      <c r="A8" s="11" t="s">
        <v>277</v>
      </c>
      <c r="B8" s="12" t="s">
        <v>34</v>
      </c>
      <c r="C8" s="12" t="s">
        <v>154</v>
      </c>
      <c r="D8" s="11">
        <v>11</v>
      </c>
      <c r="E8" s="11">
        <v>8</v>
      </c>
      <c r="F8" s="11">
        <v>9</v>
      </c>
      <c r="G8" s="11">
        <v>13</v>
      </c>
      <c r="H8" s="11"/>
      <c r="I8" s="11">
        <v>5</v>
      </c>
      <c r="J8" s="11"/>
      <c r="K8" s="11">
        <v>11</v>
      </c>
      <c r="L8" s="11"/>
      <c r="M8" s="11"/>
      <c r="N8" s="3">
        <f t="shared" si="0"/>
        <v>57</v>
      </c>
      <c r="O8" s="3">
        <f>+N8</f>
        <v>57</v>
      </c>
      <c r="P8" s="3">
        <f t="shared" si="1"/>
        <v>6</v>
      </c>
    </row>
    <row r="9" spans="1:16" s="8" customFormat="1" x14ac:dyDescent="0.2">
      <c r="A9" s="11" t="s">
        <v>409</v>
      </c>
      <c r="B9" s="12" t="s">
        <v>34</v>
      </c>
      <c r="C9" s="12" t="s">
        <v>449</v>
      </c>
      <c r="D9" s="11"/>
      <c r="E9" s="11"/>
      <c r="F9" s="11">
        <v>13</v>
      </c>
      <c r="G9" s="11"/>
      <c r="H9" s="11"/>
      <c r="I9" s="11">
        <v>15</v>
      </c>
      <c r="J9" s="11"/>
      <c r="K9" s="11"/>
      <c r="L9" s="11"/>
      <c r="M9" s="11"/>
      <c r="N9" s="3">
        <f t="shared" si="0"/>
        <v>28</v>
      </c>
      <c r="O9" s="3"/>
      <c r="P9" s="3">
        <f t="shared" si="1"/>
        <v>2</v>
      </c>
    </row>
    <row r="10" spans="1:16" s="8" customFormat="1" x14ac:dyDescent="0.2">
      <c r="A10" s="11" t="s">
        <v>150</v>
      </c>
      <c r="B10" s="12" t="s">
        <v>34</v>
      </c>
      <c r="C10" s="12" t="s">
        <v>155</v>
      </c>
      <c r="D10" s="11"/>
      <c r="E10" s="11"/>
      <c r="F10" s="11">
        <v>8</v>
      </c>
      <c r="G10" s="11"/>
      <c r="H10" s="11"/>
      <c r="I10" s="11">
        <v>8</v>
      </c>
      <c r="J10" s="11"/>
      <c r="K10" s="11"/>
      <c r="L10" s="11"/>
      <c r="M10" s="11"/>
      <c r="N10" s="3">
        <f t="shared" si="0"/>
        <v>16</v>
      </c>
      <c r="O10" s="3"/>
      <c r="P10" s="3">
        <f t="shared" si="1"/>
        <v>2</v>
      </c>
    </row>
    <row r="11" spans="1:16" s="8" customFormat="1" x14ac:dyDescent="0.2">
      <c r="A11" s="11" t="s">
        <v>411</v>
      </c>
      <c r="B11" s="12" t="s">
        <v>34</v>
      </c>
      <c r="C11" s="12" t="s">
        <v>449</v>
      </c>
      <c r="D11" s="11"/>
      <c r="E11" s="11"/>
      <c r="F11" s="11">
        <v>6</v>
      </c>
      <c r="G11" s="11"/>
      <c r="H11" s="11"/>
      <c r="I11" s="11">
        <v>6</v>
      </c>
      <c r="J11" s="11"/>
      <c r="K11" s="11"/>
      <c r="L11" s="11"/>
      <c r="M11" s="11"/>
      <c r="N11" s="3">
        <f t="shared" si="0"/>
        <v>12</v>
      </c>
      <c r="O11" s="3"/>
      <c r="P11" s="3">
        <f t="shared" si="1"/>
        <v>2</v>
      </c>
    </row>
    <row r="12" spans="1:16" s="8" customFormat="1" x14ac:dyDescent="0.2">
      <c r="A12" s="11" t="s">
        <v>483</v>
      </c>
      <c r="B12" s="12" t="s">
        <v>34</v>
      </c>
      <c r="C12" s="25" t="s">
        <v>449</v>
      </c>
      <c r="D12" s="11"/>
      <c r="E12" s="11"/>
      <c r="F12" s="11"/>
      <c r="G12" s="11"/>
      <c r="H12" s="11"/>
      <c r="I12" s="11">
        <v>11</v>
      </c>
      <c r="J12" s="11"/>
      <c r="K12" s="11"/>
      <c r="L12" s="11"/>
      <c r="M12" s="11"/>
      <c r="N12" s="3">
        <f t="shared" si="0"/>
        <v>11</v>
      </c>
      <c r="O12" s="3"/>
      <c r="P12" s="3">
        <f t="shared" si="1"/>
        <v>1</v>
      </c>
    </row>
    <row r="13" spans="1:16" s="8" customFormat="1" x14ac:dyDescent="0.2">
      <c r="A13" s="11" t="s">
        <v>340</v>
      </c>
      <c r="B13" s="12" t="s">
        <v>34</v>
      </c>
      <c r="C13" s="12" t="s">
        <v>497</v>
      </c>
      <c r="D13" s="11">
        <v>7</v>
      </c>
      <c r="E13" s="11"/>
      <c r="F13" s="11"/>
      <c r="G13" s="11"/>
      <c r="H13" s="11"/>
      <c r="I13" s="11"/>
      <c r="J13" s="11"/>
      <c r="K13" s="11"/>
      <c r="L13" s="11"/>
      <c r="M13" s="11"/>
      <c r="N13" s="3">
        <f t="shared" si="0"/>
        <v>7</v>
      </c>
      <c r="O13" s="49"/>
      <c r="P13" s="49">
        <f t="shared" si="1"/>
        <v>1</v>
      </c>
    </row>
    <row r="14" spans="1:16" s="4" customFormat="1" ht="15" x14ac:dyDescent="0.25">
      <c r="A14" s="20"/>
      <c r="B14" s="7"/>
      <c r="C14" s="7"/>
      <c r="D14" s="21"/>
      <c r="E14" s="21"/>
      <c r="F14" s="21"/>
      <c r="G14" s="7"/>
      <c r="H14" s="7"/>
      <c r="I14" s="7"/>
      <c r="J14" s="7"/>
      <c r="K14" s="7"/>
      <c r="L14" s="23"/>
      <c r="M14" s="23"/>
      <c r="N14" s="23"/>
      <c r="O14" s="23"/>
      <c r="P14"/>
    </row>
    <row r="15" spans="1:16" s="4" customFormat="1" ht="15" x14ac:dyDescent="0.25">
      <c r="A15" s="18" t="s">
        <v>31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6" x14ac:dyDescent="0.2">
      <c r="A16" s="166" t="s">
        <v>339</v>
      </c>
      <c r="B16" s="12" t="s">
        <v>34</v>
      </c>
      <c r="C16" s="12" t="s">
        <v>157</v>
      </c>
      <c r="D16" s="11">
        <v>8</v>
      </c>
      <c r="E16" s="11">
        <v>3</v>
      </c>
      <c r="F16" s="11">
        <v>15</v>
      </c>
      <c r="G16" s="11">
        <v>6</v>
      </c>
      <c r="H16" s="11">
        <v>15</v>
      </c>
      <c r="I16" s="11">
        <v>7</v>
      </c>
      <c r="J16" s="11"/>
      <c r="K16" s="11"/>
      <c r="L16" s="11">
        <v>15</v>
      </c>
      <c r="M16" s="11"/>
      <c r="N16" s="3">
        <f t="shared" ref="N16:N28" si="2">SUM(D16:M16)</f>
        <v>69</v>
      </c>
      <c r="O16" s="3">
        <f>+N16++-E16</f>
        <v>66</v>
      </c>
      <c r="P16" s="3">
        <f t="shared" ref="P16:P28" si="3">COUNT(D16:M16)</f>
        <v>7</v>
      </c>
    </row>
    <row r="17" spans="1:16" x14ac:dyDescent="0.2">
      <c r="A17" s="17" t="s">
        <v>152</v>
      </c>
      <c r="B17" s="12" t="s">
        <v>34</v>
      </c>
      <c r="C17" s="12" t="s">
        <v>157</v>
      </c>
      <c r="D17" s="11">
        <v>4</v>
      </c>
      <c r="E17" s="11">
        <v>6</v>
      </c>
      <c r="F17" s="11">
        <v>11</v>
      </c>
      <c r="G17" s="11">
        <v>7</v>
      </c>
      <c r="H17" s="11">
        <v>11</v>
      </c>
      <c r="I17" s="11">
        <v>9</v>
      </c>
      <c r="J17" s="11">
        <v>5</v>
      </c>
      <c r="K17" s="11">
        <v>9</v>
      </c>
      <c r="L17" s="11">
        <v>13</v>
      </c>
      <c r="M17" s="11"/>
      <c r="N17" s="3">
        <f t="shared" si="2"/>
        <v>75</v>
      </c>
      <c r="O17" s="3">
        <f>+N17-D17-J17-E17</f>
        <v>60</v>
      </c>
      <c r="P17" s="3">
        <f t="shared" si="3"/>
        <v>9</v>
      </c>
    </row>
    <row r="18" spans="1:16" x14ac:dyDescent="0.2">
      <c r="A18" s="17" t="s">
        <v>338</v>
      </c>
      <c r="B18" s="12" t="s">
        <v>34</v>
      </c>
      <c r="C18" s="12" t="s">
        <v>372</v>
      </c>
      <c r="D18" s="11">
        <v>9</v>
      </c>
      <c r="E18" s="11">
        <v>7</v>
      </c>
      <c r="F18" s="11"/>
      <c r="G18" s="11">
        <v>9</v>
      </c>
      <c r="H18" s="11"/>
      <c r="I18" s="11" t="s">
        <v>106</v>
      </c>
      <c r="J18" s="11">
        <v>9</v>
      </c>
      <c r="K18" s="11"/>
      <c r="L18" s="11"/>
      <c r="M18" s="11">
        <v>8</v>
      </c>
      <c r="N18" s="3">
        <f t="shared" si="2"/>
        <v>42</v>
      </c>
      <c r="O18" s="3">
        <f>+N18</f>
        <v>42</v>
      </c>
      <c r="P18" s="3">
        <f t="shared" si="3"/>
        <v>5</v>
      </c>
    </row>
    <row r="19" spans="1:16" x14ac:dyDescent="0.2">
      <c r="A19" s="17" t="s">
        <v>153</v>
      </c>
      <c r="B19" s="12" t="s">
        <v>34</v>
      </c>
      <c r="C19" s="12" t="s">
        <v>156</v>
      </c>
      <c r="D19" s="11">
        <v>5</v>
      </c>
      <c r="E19" s="11">
        <v>4</v>
      </c>
      <c r="F19" s="11">
        <v>9</v>
      </c>
      <c r="G19" s="11"/>
      <c r="H19" s="11"/>
      <c r="I19" s="11">
        <v>5</v>
      </c>
      <c r="J19" s="11">
        <v>13</v>
      </c>
      <c r="K19" s="11"/>
      <c r="L19" s="11"/>
      <c r="M19" s="11"/>
      <c r="N19" s="3">
        <f t="shared" si="2"/>
        <v>36</v>
      </c>
      <c r="O19" s="3">
        <f>+N19</f>
        <v>36</v>
      </c>
      <c r="P19" s="3">
        <f t="shared" si="3"/>
        <v>5</v>
      </c>
    </row>
    <row r="20" spans="1:16" x14ac:dyDescent="0.2">
      <c r="A20" s="17" t="s">
        <v>151</v>
      </c>
      <c r="B20" s="12" t="s">
        <v>34</v>
      </c>
      <c r="C20" s="12" t="s">
        <v>156</v>
      </c>
      <c r="D20" s="11">
        <v>6</v>
      </c>
      <c r="E20" s="11">
        <v>9</v>
      </c>
      <c r="F20" s="11" t="s">
        <v>106</v>
      </c>
      <c r="G20" s="11"/>
      <c r="H20" s="11"/>
      <c r="I20" s="11">
        <v>13</v>
      </c>
      <c r="J20" s="11">
        <v>8</v>
      </c>
      <c r="K20" s="11"/>
      <c r="L20" s="11"/>
      <c r="M20" s="11"/>
      <c r="N20" s="3">
        <f t="shared" si="2"/>
        <v>36</v>
      </c>
      <c r="O20" s="3"/>
      <c r="P20" s="3">
        <f t="shared" si="3"/>
        <v>4</v>
      </c>
    </row>
    <row r="21" spans="1:16" s="8" customFormat="1" x14ac:dyDescent="0.2">
      <c r="A21" s="17" t="s">
        <v>373</v>
      </c>
      <c r="B21" s="12" t="s">
        <v>34</v>
      </c>
      <c r="C21" s="12" t="s">
        <v>374</v>
      </c>
      <c r="D21" s="11"/>
      <c r="E21" s="11">
        <v>5</v>
      </c>
      <c r="F21" s="11"/>
      <c r="G21" s="11"/>
      <c r="H21" s="11"/>
      <c r="I21" s="11">
        <v>15</v>
      </c>
      <c r="J21" s="11">
        <v>7</v>
      </c>
      <c r="K21" s="11"/>
      <c r="L21" s="11"/>
      <c r="M21" s="11">
        <v>9</v>
      </c>
      <c r="N21" s="3">
        <f t="shared" si="2"/>
        <v>36</v>
      </c>
      <c r="O21" s="3"/>
      <c r="P21" s="3">
        <f t="shared" si="3"/>
        <v>4</v>
      </c>
    </row>
    <row r="22" spans="1:16" x14ac:dyDescent="0.2">
      <c r="A22" s="25" t="s">
        <v>484</v>
      </c>
      <c r="B22" s="12" t="s">
        <v>34</v>
      </c>
      <c r="C22" s="25" t="s">
        <v>374</v>
      </c>
      <c r="D22" s="25"/>
      <c r="E22" s="25"/>
      <c r="F22" s="25"/>
      <c r="G22" s="25"/>
      <c r="H22" s="25"/>
      <c r="I22" s="25">
        <v>11</v>
      </c>
      <c r="J22" s="25">
        <v>6</v>
      </c>
      <c r="K22" s="25"/>
      <c r="L22" s="25"/>
      <c r="M22" s="25">
        <v>13</v>
      </c>
      <c r="N22" s="3">
        <f t="shared" si="2"/>
        <v>30</v>
      </c>
      <c r="O22" s="3"/>
      <c r="P22" s="3">
        <f t="shared" si="3"/>
        <v>3</v>
      </c>
    </row>
    <row r="23" spans="1:16" x14ac:dyDescent="0.2">
      <c r="A23" s="25" t="s">
        <v>406</v>
      </c>
      <c r="B23" s="12" t="s">
        <v>34</v>
      </c>
      <c r="C23" s="25" t="s">
        <v>448</v>
      </c>
      <c r="D23" s="25"/>
      <c r="E23" s="25"/>
      <c r="F23" s="25">
        <v>13</v>
      </c>
      <c r="G23" s="25"/>
      <c r="H23" s="25"/>
      <c r="I23" s="25"/>
      <c r="J23" s="25"/>
      <c r="K23" s="25"/>
      <c r="L23" s="25"/>
      <c r="M23" s="25"/>
      <c r="N23" s="3">
        <f t="shared" si="2"/>
        <v>13</v>
      </c>
      <c r="O23" s="3"/>
      <c r="P23" s="3">
        <f t="shared" si="3"/>
        <v>1</v>
      </c>
    </row>
    <row r="24" spans="1:16" x14ac:dyDescent="0.2">
      <c r="A24" s="25" t="s">
        <v>407</v>
      </c>
      <c r="B24" s="12" t="s">
        <v>34</v>
      </c>
      <c r="C24" s="25" t="s">
        <v>449</v>
      </c>
      <c r="D24" s="25"/>
      <c r="E24" s="25"/>
      <c r="F24" s="25">
        <v>8</v>
      </c>
      <c r="G24" s="25"/>
      <c r="H24" s="25"/>
      <c r="I24" s="25"/>
      <c r="J24" s="25"/>
      <c r="K24" s="25"/>
      <c r="L24" s="25"/>
      <c r="M24" s="25"/>
      <c r="N24" s="3">
        <f t="shared" si="2"/>
        <v>8</v>
      </c>
      <c r="O24" s="3"/>
      <c r="P24" s="3">
        <f t="shared" si="3"/>
        <v>1</v>
      </c>
    </row>
    <row r="25" spans="1:16" x14ac:dyDescent="0.2">
      <c r="A25" s="25" t="s">
        <v>485</v>
      </c>
      <c r="B25" s="12" t="s">
        <v>34</v>
      </c>
      <c r="C25" s="25" t="s">
        <v>496</v>
      </c>
      <c r="D25" s="25"/>
      <c r="E25" s="25"/>
      <c r="F25" s="25"/>
      <c r="G25" s="25"/>
      <c r="H25" s="25"/>
      <c r="I25" s="25">
        <v>8</v>
      </c>
      <c r="J25" s="25"/>
      <c r="K25" s="25"/>
      <c r="L25" s="25"/>
      <c r="M25" s="25"/>
      <c r="N25" s="3">
        <f t="shared" si="2"/>
        <v>8</v>
      </c>
      <c r="O25" s="3"/>
      <c r="P25" s="3">
        <f t="shared" si="3"/>
        <v>1</v>
      </c>
    </row>
    <row r="26" spans="1:16" x14ac:dyDescent="0.2">
      <c r="A26" s="25" t="s">
        <v>486</v>
      </c>
      <c r="B26" s="12" t="s">
        <v>34</v>
      </c>
      <c r="C26" s="25" t="s">
        <v>449</v>
      </c>
      <c r="D26" s="25"/>
      <c r="E26" s="25"/>
      <c r="F26" s="25"/>
      <c r="G26" s="25"/>
      <c r="H26" s="25"/>
      <c r="I26" s="25">
        <v>6</v>
      </c>
      <c r="J26" s="25"/>
      <c r="K26" s="25"/>
      <c r="L26" s="25"/>
      <c r="M26" s="25"/>
      <c r="N26" s="3">
        <f t="shared" si="2"/>
        <v>6</v>
      </c>
      <c r="O26" s="3"/>
      <c r="P26" s="3">
        <f t="shared" si="3"/>
        <v>1</v>
      </c>
    </row>
    <row r="27" spans="1:16" x14ac:dyDescent="0.2">
      <c r="A27" s="25" t="s">
        <v>408</v>
      </c>
      <c r="B27" s="12" t="s">
        <v>34</v>
      </c>
      <c r="C27" s="25" t="s">
        <v>449</v>
      </c>
      <c r="D27" s="25"/>
      <c r="E27" s="25"/>
      <c r="F27" s="25" t="s">
        <v>387</v>
      </c>
      <c r="G27" s="25"/>
      <c r="H27" s="25"/>
      <c r="I27" s="25"/>
      <c r="J27" s="25"/>
      <c r="K27" s="25"/>
      <c r="L27" s="25"/>
      <c r="M27" s="25"/>
      <c r="N27" s="3">
        <f t="shared" si="2"/>
        <v>0</v>
      </c>
      <c r="O27" s="3"/>
      <c r="P27" s="3">
        <f t="shared" si="3"/>
        <v>0</v>
      </c>
    </row>
    <row r="28" spans="1:16" x14ac:dyDescent="0.2">
      <c r="A28" s="25" t="s">
        <v>487</v>
      </c>
      <c r="B28" s="12" t="s">
        <v>34</v>
      </c>
      <c r="C28" s="25" t="s">
        <v>449</v>
      </c>
      <c r="D28" s="25"/>
      <c r="E28" s="25"/>
      <c r="F28" s="25"/>
      <c r="G28" s="25"/>
      <c r="H28" s="25"/>
      <c r="I28" s="25" t="s">
        <v>106</v>
      </c>
      <c r="J28" s="25"/>
      <c r="K28" s="25"/>
      <c r="L28" s="25"/>
      <c r="M28" s="25"/>
      <c r="N28" s="3">
        <f t="shared" si="2"/>
        <v>0</v>
      </c>
      <c r="O28" s="3"/>
      <c r="P28" s="3">
        <f t="shared" si="3"/>
        <v>0</v>
      </c>
    </row>
  </sheetData>
  <sortState xmlns:xlrd2="http://schemas.microsoft.com/office/spreadsheetml/2017/richdata2" ref="A16:P28">
    <sortCondition descending="1" ref="O16:O28"/>
    <sortCondition descending="1" ref="N16:N28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33E-8328-4B0E-9BFE-1DA3D742E9E5}">
  <sheetPr>
    <pageSetUpPr fitToPage="1"/>
  </sheetPr>
  <dimension ref="A1:Q16"/>
  <sheetViews>
    <sheetView showGridLines="0" workbookViewId="0">
      <selection activeCell="C10" sqref="C10:C15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7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7" s="2" customFormat="1" ht="57.75" customHeight="1" x14ac:dyDescent="0.2">
      <c r="A2" s="32" t="s">
        <v>18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7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7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7" x14ac:dyDescent="0.2">
      <c r="A5" s="11" t="s">
        <v>261</v>
      </c>
      <c r="B5" s="12" t="s">
        <v>34</v>
      </c>
      <c r="C5" s="12" t="s">
        <v>185</v>
      </c>
      <c r="D5" s="11">
        <v>11</v>
      </c>
      <c r="E5" s="11"/>
      <c r="F5" s="11"/>
      <c r="G5" s="11"/>
      <c r="H5" s="11"/>
      <c r="I5" s="11"/>
      <c r="J5" s="11"/>
      <c r="K5" s="11">
        <v>15</v>
      </c>
      <c r="L5" s="11">
        <v>11</v>
      </c>
      <c r="M5" s="11"/>
      <c r="N5" s="3">
        <f>SUM(D5:M5)</f>
        <v>37</v>
      </c>
      <c r="O5" s="3"/>
      <c r="P5" s="3">
        <f>COUNT(D5:M5)</f>
        <v>3</v>
      </c>
    </row>
    <row r="6" spans="1:17" x14ac:dyDescent="0.2">
      <c r="A6" s="11" t="s">
        <v>297</v>
      </c>
      <c r="B6" s="12" t="s">
        <v>34</v>
      </c>
      <c r="C6" s="12" t="s">
        <v>298</v>
      </c>
      <c r="D6" s="11">
        <v>9</v>
      </c>
      <c r="E6" s="11"/>
      <c r="F6" s="11"/>
      <c r="G6" s="11"/>
      <c r="H6" s="11"/>
      <c r="I6" s="11">
        <v>13</v>
      </c>
      <c r="J6" s="11"/>
      <c r="K6" s="11"/>
      <c r="L6" s="11">
        <v>15</v>
      </c>
      <c r="M6" s="11">
        <v>15</v>
      </c>
      <c r="N6" s="3">
        <f>SUM(D6:M6)</f>
        <v>52</v>
      </c>
      <c r="O6" s="3"/>
      <c r="P6" s="3">
        <f>COUNT(D6:M6)</f>
        <v>4</v>
      </c>
    </row>
    <row r="7" spans="1:17" x14ac:dyDescent="0.2">
      <c r="A7" s="11" t="s">
        <v>158</v>
      </c>
      <c r="B7" s="12" t="s">
        <v>34</v>
      </c>
      <c r="C7" s="12" t="s">
        <v>159</v>
      </c>
      <c r="D7" s="11">
        <v>8</v>
      </c>
      <c r="E7" s="11"/>
      <c r="F7" s="11"/>
      <c r="G7" s="11"/>
      <c r="H7" s="11"/>
      <c r="I7" s="11"/>
      <c r="J7" s="11"/>
      <c r="K7" s="11"/>
      <c r="L7" s="11"/>
      <c r="M7" s="11"/>
      <c r="N7" s="3">
        <f>SUM(D7:M7)</f>
        <v>8</v>
      </c>
      <c r="O7" s="3"/>
      <c r="P7" s="3">
        <f>COUNT(D7:M7)</f>
        <v>1</v>
      </c>
    </row>
    <row r="8" spans="1:17" s="4" customFormat="1" ht="15" x14ac:dyDescent="0.25">
      <c r="A8" s="20"/>
      <c r="B8" s="7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s="4" customFormat="1" ht="15" x14ac:dyDescent="0.25">
      <c r="A9" s="18" t="s">
        <v>31</v>
      </c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spans="1:17" x14ac:dyDescent="0.2">
      <c r="A10" s="169" t="s">
        <v>324</v>
      </c>
      <c r="B10" s="25" t="s">
        <v>34</v>
      </c>
      <c r="C10" s="25" t="s">
        <v>325</v>
      </c>
      <c r="D10" s="11">
        <v>15</v>
      </c>
      <c r="E10" s="11"/>
      <c r="F10" s="11"/>
      <c r="G10" s="11">
        <v>13</v>
      </c>
      <c r="H10" s="11">
        <v>15</v>
      </c>
      <c r="I10" s="11"/>
      <c r="J10" s="11"/>
      <c r="K10" s="11">
        <v>13</v>
      </c>
      <c r="L10" s="11">
        <v>9</v>
      </c>
      <c r="M10" s="11"/>
      <c r="N10" s="3">
        <f>SUM(D10:M10)</f>
        <v>65</v>
      </c>
      <c r="O10" s="3">
        <f>+N10</f>
        <v>65</v>
      </c>
      <c r="P10" s="3">
        <f>COUNT(D10:M10)</f>
        <v>5</v>
      </c>
    </row>
    <row r="11" spans="1:17" x14ac:dyDescent="0.2">
      <c r="A11" s="25" t="s">
        <v>263</v>
      </c>
      <c r="B11" s="12" t="s">
        <v>34</v>
      </c>
      <c r="C11" s="25" t="s">
        <v>255</v>
      </c>
      <c r="D11" s="11"/>
      <c r="E11" s="11"/>
      <c r="F11" s="11"/>
      <c r="G11" s="11">
        <v>15</v>
      </c>
      <c r="H11" s="11"/>
      <c r="I11" s="11"/>
      <c r="J11" s="11"/>
      <c r="K11" s="11">
        <v>8</v>
      </c>
      <c r="L11" s="11">
        <v>7</v>
      </c>
      <c r="M11" s="11"/>
      <c r="N11" s="3">
        <f>SUM(D11:M11)</f>
        <v>30</v>
      </c>
      <c r="O11" s="3"/>
      <c r="P11" s="3">
        <f>COUNT(D11:M11)</f>
        <v>3</v>
      </c>
    </row>
    <row r="12" spans="1:17" x14ac:dyDescent="0.2">
      <c r="A12" s="11" t="s">
        <v>262</v>
      </c>
      <c r="B12" s="12" t="s">
        <v>34</v>
      </c>
      <c r="C12" s="12" t="s">
        <v>264</v>
      </c>
      <c r="D12" s="11">
        <v>13</v>
      </c>
      <c r="E12" s="11"/>
      <c r="F12" s="11"/>
      <c r="G12" s="11"/>
      <c r="H12" s="11"/>
      <c r="I12" s="11">
        <v>15</v>
      </c>
      <c r="J12" s="11"/>
      <c r="K12" s="11"/>
      <c r="L12" s="11"/>
      <c r="M12" s="11"/>
      <c r="N12" s="3">
        <f>SUM(D12:M12)</f>
        <v>28</v>
      </c>
      <c r="O12" s="3"/>
      <c r="P12" s="3">
        <f>COUNT(D12:M12)</f>
        <v>2</v>
      </c>
    </row>
    <row r="13" spans="1:17" ht="22.5" x14ac:dyDescent="0.2">
      <c r="A13" s="16" t="s">
        <v>488</v>
      </c>
      <c r="B13" s="12" t="s">
        <v>34</v>
      </c>
      <c r="C13" s="12" t="s">
        <v>489</v>
      </c>
      <c r="D13" s="11"/>
      <c r="E13" s="11"/>
      <c r="F13" s="11"/>
      <c r="G13" s="11"/>
      <c r="H13" s="11"/>
      <c r="I13" s="11">
        <v>11</v>
      </c>
      <c r="J13" s="11"/>
      <c r="K13" s="11">
        <v>11</v>
      </c>
      <c r="L13" s="11"/>
      <c r="M13" s="11"/>
      <c r="N13" s="3">
        <f>SUM(D13:M13)</f>
        <v>22</v>
      </c>
      <c r="O13" s="3"/>
      <c r="P13" s="3">
        <f>COUNT(D13:M13)</f>
        <v>2</v>
      </c>
    </row>
    <row r="14" spans="1:17" x14ac:dyDescent="0.2">
      <c r="A14" s="11" t="s">
        <v>534</v>
      </c>
      <c r="B14" s="12" t="s">
        <v>34</v>
      </c>
      <c r="C14" s="12" t="s">
        <v>535</v>
      </c>
      <c r="D14" s="11"/>
      <c r="E14" s="11"/>
      <c r="F14" s="11"/>
      <c r="G14" s="11"/>
      <c r="H14" s="11"/>
      <c r="I14" s="11"/>
      <c r="J14" s="11"/>
      <c r="K14" s="11">
        <v>9</v>
      </c>
      <c r="L14" s="11">
        <v>13</v>
      </c>
      <c r="M14" s="11"/>
      <c r="N14" s="3">
        <f>SUM(D14:M14)</f>
        <v>22</v>
      </c>
      <c r="O14" s="3"/>
      <c r="P14" s="3">
        <f>COUNT(D14:M14)</f>
        <v>2</v>
      </c>
    </row>
    <row r="15" spans="1:17" x14ac:dyDescent="0.2">
      <c r="A15" s="11" t="s">
        <v>559</v>
      </c>
      <c r="B15" s="12" t="s">
        <v>34</v>
      </c>
      <c r="C15" s="12" t="s">
        <v>535</v>
      </c>
      <c r="D15" s="11"/>
      <c r="E15" s="11"/>
      <c r="F15" s="11"/>
      <c r="G15" s="11"/>
      <c r="H15" s="11"/>
      <c r="I15" s="11"/>
      <c r="J15" s="11"/>
      <c r="K15" s="11"/>
      <c r="L15" s="11">
        <v>8</v>
      </c>
      <c r="M15" s="11"/>
      <c r="N15" s="3"/>
      <c r="O15" s="3"/>
      <c r="P15" s="3"/>
    </row>
    <row r="16" spans="1:17" ht="15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</sheetData>
  <sortState xmlns:xlrd2="http://schemas.microsoft.com/office/spreadsheetml/2017/richdata2" ref="A10:P15">
    <sortCondition descending="1" ref="O10:O15"/>
    <sortCondition descending="1" ref="N10:N15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942-4B41-4705-BBAA-F0DC0ED9F46B}">
  <sheetPr>
    <pageSetUpPr fitToPage="1"/>
  </sheetPr>
  <dimension ref="A1:P14"/>
  <sheetViews>
    <sheetView showGridLines="0" workbookViewId="0">
      <selection activeCell="A11" sqref="A11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24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1" t="s">
        <v>160</v>
      </c>
      <c r="B5" s="12" t="s">
        <v>34</v>
      </c>
      <c r="C5" s="12" t="s">
        <v>159</v>
      </c>
      <c r="D5" s="11">
        <v>15</v>
      </c>
      <c r="E5" s="11"/>
      <c r="F5" s="11">
        <v>13</v>
      </c>
      <c r="G5" s="11"/>
      <c r="H5" s="11"/>
      <c r="I5" s="11"/>
      <c r="J5" s="11">
        <v>15</v>
      </c>
      <c r="K5" s="11">
        <v>13</v>
      </c>
      <c r="L5" s="11"/>
      <c r="M5" s="11"/>
      <c r="N5" s="3">
        <f>SUM(D5:M5)</f>
        <v>56</v>
      </c>
      <c r="O5" s="3"/>
      <c r="P5" s="3">
        <f>COUNT(D5:M5)</f>
        <v>4</v>
      </c>
    </row>
    <row r="6" spans="1:16" x14ac:dyDescent="0.2">
      <c r="A6" s="6" t="s">
        <v>402</v>
      </c>
      <c r="B6" s="12" t="s">
        <v>34</v>
      </c>
      <c r="C6" s="12" t="s">
        <v>159</v>
      </c>
      <c r="D6" s="11"/>
      <c r="E6" s="11"/>
      <c r="F6" s="11">
        <v>15</v>
      </c>
      <c r="G6" s="11"/>
      <c r="H6" s="11"/>
      <c r="I6" s="11"/>
      <c r="J6" s="11">
        <v>13</v>
      </c>
      <c r="K6" s="11">
        <v>15</v>
      </c>
      <c r="L6" s="11"/>
      <c r="M6" s="11"/>
      <c r="N6" s="3">
        <f>SUM(D6:M6)</f>
        <v>43</v>
      </c>
      <c r="O6" s="3"/>
      <c r="P6" s="3">
        <f>COUNT(D6:M6)</f>
        <v>3</v>
      </c>
    </row>
    <row r="7" spans="1:16" x14ac:dyDescent="0.2">
      <c r="A7" s="6" t="s">
        <v>254</v>
      </c>
      <c r="B7" s="12" t="s">
        <v>34</v>
      </c>
      <c r="C7" s="12" t="s">
        <v>255</v>
      </c>
      <c r="D7" s="11"/>
      <c r="E7" s="11"/>
      <c r="F7" s="11"/>
      <c r="G7" s="11">
        <v>15</v>
      </c>
      <c r="H7" s="11"/>
      <c r="I7" s="11"/>
      <c r="J7" s="11"/>
      <c r="K7" s="11">
        <v>11</v>
      </c>
      <c r="L7" s="11">
        <v>15</v>
      </c>
      <c r="M7" s="11"/>
      <c r="N7" s="3">
        <f>SUM(D7:M7)</f>
        <v>41</v>
      </c>
      <c r="O7" s="3"/>
      <c r="P7" s="3">
        <f>COUNT(D7:M7)</f>
        <v>3</v>
      </c>
    </row>
    <row r="8" spans="1:16" x14ac:dyDescent="0.2">
      <c r="A8" s="6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3">
        <f>SUM(D8:M8)</f>
        <v>0</v>
      </c>
      <c r="O8" s="3"/>
      <c r="P8" s="3">
        <f>COUNT(D8:M8)</f>
        <v>0</v>
      </c>
    </row>
    <row r="9" spans="1:16" s="4" customFormat="1" ht="15" x14ac:dyDescent="0.25">
      <c r="A9" s="20"/>
      <c r="B9" s="7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6" s="4" customFormat="1" ht="15" x14ac:dyDescent="0.25">
      <c r="A10" s="18" t="s">
        <v>31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6" x14ac:dyDescent="0.2">
      <c r="A11" s="6"/>
      <c r="B11" s="12" t="s">
        <v>34</v>
      </c>
      <c r="C11" s="12" t="s">
        <v>255</v>
      </c>
      <c r="D11" s="11"/>
      <c r="E11" s="11"/>
      <c r="F11" s="11"/>
      <c r="G11" s="11"/>
      <c r="H11" s="11"/>
      <c r="I11" s="11"/>
      <c r="J11" s="11"/>
      <c r="K11" s="11"/>
      <c r="L11" s="11">
        <v>13</v>
      </c>
      <c r="M11" s="11"/>
      <c r="N11" s="3">
        <f>SUM(D11:M11)</f>
        <v>13</v>
      </c>
      <c r="O11" s="3"/>
      <c r="P11" s="3">
        <f>COUNT(D11:M11)</f>
        <v>1</v>
      </c>
    </row>
    <row r="12" spans="1:16" x14ac:dyDescent="0.2">
      <c r="A12" s="6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">
        <f t="shared" ref="N12:N14" si="0">SUM(D12:M12)</f>
        <v>0</v>
      </c>
      <c r="O12" s="3"/>
      <c r="P12" s="3">
        <f t="shared" ref="P12:P14" si="1">COUNT(D12:M12)</f>
        <v>0</v>
      </c>
    </row>
    <row r="13" spans="1:16" x14ac:dyDescent="0.2">
      <c r="A13" s="6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">
        <f t="shared" si="0"/>
        <v>0</v>
      </c>
      <c r="O13" s="3"/>
      <c r="P13" s="3">
        <f t="shared" si="1"/>
        <v>0</v>
      </c>
    </row>
    <row r="14" spans="1:16" x14ac:dyDescent="0.2">
      <c r="A14" s="6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">
        <f t="shared" si="0"/>
        <v>0</v>
      </c>
      <c r="O14" s="3"/>
      <c r="P14" s="3">
        <f t="shared" si="1"/>
        <v>0</v>
      </c>
    </row>
  </sheetData>
  <sortState xmlns:xlrd2="http://schemas.microsoft.com/office/spreadsheetml/2017/richdata2" ref="A5:P8">
    <sortCondition descending="1" ref="N5:N8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B722-F186-4AFA-BB6B-54CA14CC2CC2}">
  <sheetPr>
    <pageSetUpPr fitToPage="1"/>
  </sheetPr>
  <dimension ref="A1:Q13"/>
  <sheetViews>
    <sheetView showGridLines="0" workbookViewId="0">
      <selection activeCell="A13" sqref="A13:XFD13"/>
    </sheetView>
  </sheetViews>
  <sheetFormatPr defaultRowHeight="11.25" x14ac:dyDescent="0.2"/>
  <cols>
    <col min="1" max="1" width="23" style="4" customWidth="1"/>
    <col min="2" max="2" width="7" style="1" customWidth="1"/>
    <col min="3" max="3" width="10.42578125" style="1" customWidth="1"/>
    <col min="4" max="4" width="8.5703125" style="1" customWidth="1"/>
    <col min="5" max="16" width="9.140625" style="1"/>
    <col min="17" max="16384" width="9.140625" style="4"/>
  </cols>
  <sheetData>
    <row r="1" spans="1:17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7" ht="57.75" customHeight="1" x14ac:dyDescent="0.2">
      <c r="A2" s="32" t="s">
        <v>21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7" ht="12.75" customHeight="1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7" s="1" customFormat="1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s="14" customFormat="1" x14ac:dyDescent="0.2">
      <c r="A5" s="24" t="s">
        <v>269</v>
      </c>
      <c r="B5" s="11" t="s">
        <v>34</v>
      </c>
      <c r="C5" s="11" t="s">
        <v>284</v>
      </c>
      <c r="D5" s="11">
        <v>13</v>
      </c>
      <c r="E5" s="11"/>
      <c r="F5" s="11">
        <v>15</v>
      </c>
      <c r="G5" s="11"/>
      <c r="H5" s="11"/>
      <c r="I5" s="11"/>
      <c r="J5" s="11"/>
      <c r="K5" s="11">
        <v>13</v>
      </c>
      <c r="L5" s="11"/>
      <c r="M5" s="11"/>
      <c r="N5" s="3">
        <f>SUM(D5:M5)</f>
        <v>41</v>
      </c>
      <c r="O5" s="3"/>
      <c r="P5" s="3">
        <f>COUNT(D5:M5)</f>
        <v>3</v>
      </c>
    </row>
    <row r="6" spans="1:17" s="14" customFormat="1" x14ac:dyDescent="0.2">
      <c r="A6" s="13" t="s">
        <v>375</v>
      </c>
      <c r="B6" s="15" t="s">
        <v>283</v>
      </c>
      <c r="C6" s="15"/>
      <c r="D6" s="15"/>
      <c r="E6" s="15"/>
      <c r="F6" s="15">
        <v>13</v>
      </c>
      <c r="G6" s="15"/>
      <c r="H6" s="15"/>
      <c r="I6" s="15"/>
      <c r="J6" s="15"/>
      <c r="K6" s="15"/>
      <c r="L6" s="15"/>
      <c r="M6" s="15"/>
      <c r="N6" s="22">
        <f t="shared" ref="N6" si="0">SUM(D6:M6)</f>
        <v>13</v>
      </c>
      <c r="O6" s="22"/>
      <c r="P6" s="22">
        <f t="shared" ref="P6" si="1">COUNT(D6:M6)</f>
        <v>1</v>
      </c>
    </row>
    <row r="7" spans="1:17" customFormat="1" ht="15" x14ac:dyDescent="0.25"/>
    <row r="8" spans="1:17" ht="15" x14ac:dyDescent="0.25">
      <c r="A8" s="20"/>
      <c r="B8" s="7"/>
      <c r="C8" s="7"/>
      <c r="D8" s="7"/>
      <c r="E8" s="21"/>
      <c r="F8" s="21"/>
      <c r="G8" s="21"/>
      <c r="H8" s="7"/>
      <c r="I8" s="7"/>
      <c r="J8" s="7"/>
      <c r="K8" s="7"/>
      <c r="L8" s="7"/>
      <c r="M8" s="23"/>
      <c r="N8" s="23"/>
      <c r="O8" s="23"/>
      <c r="P8" s="23"/>
      <c r="Q8"/>
    </row>
    <row r="9" spans="1:17" ht="15" x14ac:dyDescent="0.25">
      <c r="A9" s="18" t="s">
        <v>31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s="14" customFormat="1" x14ac:dyDescent="0.2">
      <c r="A10" s="166" t="s">
        <v>29</v>
      </c>
      <c r="B10" s="12" t="s">
        <v>34</v>
      </c>
      <c r="C10" s="12" t="s">
        <v>35</v>
      </c>
      <c r="D10" s="12">
        <v>15</v>
      </c>
      <c r="E10" s="11"/>
      <c r="F10" s="11"/>
      <c r="G10" s="11">
        <v>13</v>
      </c>
      <c r="H10" s="12">
        <v>15</v>
      </c>
      <c r="I10" s="12">
        <v>15</v>
      </c>
      <c r="J10" s="12">
        <v>13</v>
      </c>
      <c r="K10" s="12">
        <v>8</v>
      </c>
      <c r="L10" s="12"/>
      <c r="M10" s="12"/>
      <c r="N10" s="3">
        <f>SUM(D10:M10)</f>
        <v>79</v>
      </c>
      <c r="O10" s="3">
        <f>+N10</f>
        <v>79</v>
      </c>
      <c r="P10" s="3">
        <f>COUNT(D10:M10)</f>
        <v>6</v>
      </c>
    </row>
    <row r="11" spans="1:17" customFormat="1" ht="15" x14ac:dyDescent="0.25">
      <c r="A11" s="10" t="s">
        <v>413</v>
      </c>
      <c r="B11" s="11" t="s">
        <v>34</v>
      </c>
      <c r="C11" s="11" t="s">
        <v>414</v>
      </c>
      <c r="D11" s="11"/>
      <c r="E11" s="11"/>
      <c r="F11" s="11"/>
      <c r="G11" s="11">
        <v>15</v>
      </c>
      <c r="H11" s="11"/>
      <c r="I11" s="11"/>
      <c r="J11" s="11">
        <v>15</v>
      </c>
      <c r="K11" s="11">
        <v>9</v>
      </c>
      <c r="L11" s="11">
        <v>15</v>
      </c>
      <c r="M11" s="11"/>
      <c r="N11" s="3">
        <f t="shared" ref="N11:N13" si="2">SUM(D11:M11)</f>
        <v>54</v>
      </c>
      <c r="O11" s="3"/>
      <c r="P11" s="3">
        <f t="shared" ref="P11:P13" si="3">COUNT(D11:M11)</f>
        <v>4</v>
      </c>
    </row>
    <row r="12" spans="1:17" s="14" customFormat="1" x14ac:dyDescent="0.2">
      <c r="A12" s="13" t="s">
        <v>376</v>
      </c>
      <c r="B12" s="15" t="s">
        <v>283</v>
      </c>
      <c r="C12" s="15"/>
      <c r="D12" s="15"/>
      <c r="E12" s="15"/>
      <c r="F12" s="15">
        <v>11</v>
      </c>
      <c r="G12" s="15"/>
      <c r="H12" s="15"/>
      <c r="I12" s="15"/>
      <c r="J12" s="15"/>
      <c r="K12" s="15">
        <v>15</v>
      </c>
      <c r="L12" s="15"/>
      <c r="M12" s="15"/>
      <c r="N12" s="22">
        <f t="shared" si="2"/>
        <v>26</v>
      </c>
      <c r="O12" s="22"/>
      <c r="P12" s="22">
        <f t="shared" si="3"/>
        <v>2</v>
      </c>
    </row>
    <row r="13" spans="1:17" s="14" customFormat="1" x14ac:dyDescent="0.2">
      <c r="A13" s="13" t="s">
        <v>508</v>
      </c>
      <c r="B13" s="15"/>
      <c r="C13" s="15"/>
      <c r="D13" s="15"/>
      <c r="E13" s="15"/>
      <c r="F13" s="15"/>
      <c r="G13" s="15"/>
      <c r="H13" s="15"/>
      <c r="I13" s="15"/>
      <c r="J13" s="15"/>
      <c r="K13" s="15">
        <v>11</v>
      </c>
      <c r="L13" s="15"/>
      <c r="M13" s="15"/>
      <c r="N13" s="22">
        <f t="shared" si="2"/>
        <v>11</v>
      </c>
      <c r="O13" s="22"/>
      <c r="P13" s="22">
        <f t="shared" si="3"/>
        <v>1</v>
      </c>
    </row>
  </sheetData>
  <sortState xmlns:xlrd2="http://schemas.microsoft.com/office/spreadsheetml/2017/richdata2" ref="A10:P13">
    <sortCondition descending="1" ref="N10:N13"/>
  </sortState>
  <mergeCells count="3">
    <mergeCell ref="N1:N3"/>
    <mergeCell ref="O1:O3"/>
    <mergeCell ref="P1:P3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88D-30F6-4950-8D9D-88CE6E1B9AC8}">
  <sheetPr>
    <pageSetUpPr fitToPage="1"/>
  </sheetPr>
  <dimension ref="A1:P16"/>
  <sheetViews>
    <sheetView showGridLines="0" workbookViewId="0">
      <selection activeCell="C5" sqref="C5:C9"/>
    </sheetView>
  </sheetViews>
  <sheetFormatPr defaultRowHeight="11.25" x14ac:dyDescent="0.2"/>
  <cols>
    <col min="1" max="1" width="22.570312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19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/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68" t="s">
        <v>161</v>
      </c>
      <c r="B5" s="12" t="s">
        <v>34</v>
      </c>
      <c r="C5" s="12" t="s">
        <v>163</v>
      </c>
      <c r="D5" s="11">
        <v>15</v>
      </c>
      <c r="E5" s="11"/>
      <c r="F5" s="11">
        <v>15</v>
      </c>
      <c r="G5" s="11"/>
      <c r="H5" s="11"/>
      <c r="I5" s="11">
        <v>15</v>
      </c>
      <c r="J5" s="11"/>
      <c r="K5" s="11">
        <v>15</v>
      </c>
      <c r="L5" s="11">
        <v>13</v>
      </c>
      <c r="M5" s="11">
        <v>15</v>
      </c>
      <c r="N5" s="3">
        <f t="shared" ref="N5:N10" si="0">SUM(D5:M5)</f>
        <v>88</v>
      </c>
      <c r="O5" s="3">
        <f>+N5</f>
        <v>88</v>
      </c>
      <c r="P5" s="3">
        <f t="shared" ref="P5:P10" si="1">COUNT(D5:M5)</f>
        <v>6</v>
      </c>
    </row>
    <row r="6" spans="1:16" x14ac:dyDescent="0.2">
      <c r="A6" s="6" t="s">
        <v>446</v>
      </c>
      <c r="B6" s="12" t="s">
        <v>34</v>
      </c>
      <c r="C6" s="12" t="s">
        <v>222</v>
      </c>
      <c r="D6" s="11"/>
      <c r="E6" s="11"/>
      <c r="F6" s="11"/>
      <c r="G6" s="11"/>
      <c r="H6" s="11">
        <v>13</v>
      </c>
      <c r="I6" s="11"/>
      <c r="J6" s="11"/>
      <c r="K6" s="11">
        <v>11</v>
      </c>
      <c r="L6" s="11"/>
      <c r="M6" s="11"/>
      <c r="N6" s="3">
        <f t="shared" si="0"/>
        <v>24</v>
      </c>
      <c r="O6" s="3"/>
      <c r="P6" s="3">
        <f t="shared" si="1"/>
        <v>2</v>
      </c>
    </row>
    <row r="7" spans="1:16" x14ac:dyDescent="0.2">
      <c r="A7" s="6" t="s">
        <v>265</v>
      </c>
      <c r="B7" s="12" t="s">
        <v>34</v>
      </c>
      <c r="C7" s="12" t="s">
        <v>255</v>
      </c>
      <c r="D7" s="11"/>
      <c r="E7" s="11"/>
      <c r="F7" s="11"/>
      <c r="G7" s="11">
        <v>13</v>
      </c>
      <c r="H7" s="11"/>
      <c r="I7" s="11"/>
      <c r="J7" s="11"/>
      <c r="K7" s="11"/>
      <c r="L7" s="11">
        <v>11</v>
      </c>
      <c r="M7" s="11"/>
      <c r="N7" s="3">
        <f t="shared" si="0"/>
        <v>24</v>
      </c>
      <c r="O7" s="3"/>
      <c r="P7" s="3">
        <f t="shared" si="1"/>
        <v>2</v>
      </c>
    </row>
    <row r="8" spans="1:16" x14ac:dyDescent="0.2">
      <c r="A8" s="6" t="s">
        <v>267</v>
      </c>
      <c r="B8" s="12" t="s">
        <v>34</v>
      </c>
      <c r="C8" s="12" t="s">
        <v>255</v>
      </c>
      <c r="D8" s="11"/>
      <c r="E8" s="11"/>
      <c r="F8" s="11"/>
      <c r="G8" s="11">
        <v>15</v>
      </c>
      <c r="H8" s="11"/>
      <c r="I8" s="11"/>
      <c r="J8" s="11"/>
      <c r="K8" s="11">
        <v>8</v>
      </c>
      <c r="L8" s="11"/>
      <c r="M8" s="11"/>
      <c r="N8" s="3">
        <f t="shared" si="0"/>
        <v>23</v>
      </c>
      <c r="O8" s="3"/>
      <c r="P8" s="3">
        <f t="shared" si="1"/>
        <v>2</v>
      </c>
    </row>
    <row r="9" spans="1:16" x14ac:dyDescent="0.2">
      <c r="A9" s="6" t="s">
        <v>162</v>
      </c>
      <c r="B9" s="12" t="s">
        <v>34</v>
      </c>
      <c r="C9" s="12" t="s">
        <v>164</v>
      </c>
      <c r="D9" s="11">
        <v>0</v>
      </c>
      <c r="E9" s="11"/>
      <c r="F9" s="11" t="s">
        <v>386</v>
      </c>
      <c r="G9" s="11"/>
      <c r="H9" s="11"/>
      <c r="I9" s="11">
        <v>13</v>
      </c>
      <c r="J9" s="11"/>
      <c r="K9" s="11"/>
      <c r="L9" s="11"/>
      <c r="M9" s="11">
        <v>13</v>
      </c>
      <c r="N9" s="3">
        <f t="shared" si="0"/>
        <v>26</v>
      </c>
      <c r="O9" s="3"/>
      <c r="P9" s="3">
        <f t="shared" si="1"/>
        <v>3</v>
      </c>
    </row>
    <row r="10" spans="1:16" x14ac:dyDescent="0.2">
      <c r="A10" s="6" t="s">
        <v>223</v>
      </c>
      <c r="B10" s="12" t="s">
        <v>34</v>
      </c>
      <c r="C10" s="12" t="s">
        <v>222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">
        <f t="shared" si="0"/>
        <v>0</v>
      </c>
      <c r="O10" s="3"/>
      <c r="P10" s="3">
        <f t="shared" si="1"/>
        <v>0</v>
      </c>
    </row>
    <row r="11" spans="1:16" s="4" customFormat="1" ht="15" x14ac:dyDescent="0.25">
      <c r="A11" s="20"/>
      <c r="B11" s="7"/>
      <c r="C11" s="7"/>
      <c r="D11" s="21"/>
      <c r="E11" s="21"/>
      <c r="F11" s="21"/>
      <c r="G11" s="7"/>
      <c r="H11" s="7"/>
      <c r="I11" s="7"/>
      <c r="J11" s="7"/>
      <c r="K11" s="7"/>
      <c r="L11" s="23"/>
      <c r="M11" s="23"/>
      <c r="N11" s="23"/>
      <c r="O11" s="23"/>
      <c r="P11"/>
    </row>
    <row r="12" spans="1:16" s="4" customFormat="1" ht="15" x14ac:dyDescent="0.25">
      <c r="A12" s="18" t="s">
        <v>31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6" x14ac:dyDescent="0.2">
      <c r="A13" s="11" t="s">
        <v>186</v>
      </c>
      <c r="B13" s="25" t="s">
        <v>34</v>
      </c>
      <c r="C13" s="25" t="s">
        <v>187</v>
      </c>
      <c r="D13" s="11"/>
      <c r="E13" s="11">
        <v>15</v>
      </c>
      <c r="F13" s="11">
        <v>13</v>
      </c>
      <c r="G13" s="11"/>
      <c r="H13" s="11">
        <v>15</v>
      </c>
      <c r="I13" s="11"/>
      <c r="J13" s="11"/>
      <c r="K13" s="11"/>
      <c r="L13" s="11"/>
      <c r="M13" s="11"/>
      <c r="N13" s="3">
        <f>SUM(D13:M13)</f>
        <v>43</v>
      </c>
      <c r="O13" s="3"/>
      <c r="P13" s="3">
        <f>COUNT(D13:M13)</f>
        <v>3</v>
      </c>
    </row>
    <row r="14" spans="1:16" x14ac:dyDescent="0.2">
      <c r="A14" s="11" t="s">
        <v>184</v>
      </c>
      <c r="B14" s="25" t="s">
        <v>34</v>
      </c>
      <c r="C14" s="25" t="s">
        <v>185</v>
      </c>
      <c r="D14" s="11">
        <v>13</v>
      </c>
      <c r="E14" s="11"/>
      <c r="F14" s="11"/>
      <c r="G14" s="11"/>
      <c r="H14" s="11"/>
      <c r="I14" s="11"/>
      <c r="J14" s="11"/>
      <c r="K14" s="11">
        <v>13</v>
      </c>
      <c r="L14" s="11">
        <v>15</v>
      </c>
      <c r="M14" s="11"/>
      <c r="N14" s="3">
        <f>SUM(D14:M14)</f>
        <v>41</v>
      </c>
      <c r="O14" s="3"/>
      <c r="P14" s="3">
        <f>COUNT(D14:M14)</f>
        <v>3</v>
      </c>
    </row>
    <row r="15" spans="1:16" x14ac:dyDescent="0.2">
      <c r="A15" s="11" t="s">
        <v>266</v>
      </c>
      <c r="B15" s="25" t="s">
        <v>34</v>
      </c>
      <c r="C15" s="12" t="s">
        <v>255</v>
      </c>
      <c r="D15" s="11"/>
      <c r="E15" s="11"/>
      <c r="F15" s="11"/>
      <c r="G15" s="11">
        <v>11</v>
      </c>
      <c r="H15" s="11"/>
      <c r="I15" s="11"/>
      <c r="J15" s="11"/>
      <c r="K15" s="11">
        <v>9</v>
      </c>
      <c r="L15" s="11">
        <v>9</v>
      </c>
      <c r="M15" s="11"/>
      <c r="N15" s="3">
        <f>SUM(D15:M15)</f>
        <v>29</v>
      </c>
      <c r="O15" s="3"/>
      <c r="P15" s="3">
        <f>COUNT(D15:M15)</f>
        <v>3</v>
      </c>
    </row>
    <row r="16" spans="1:16" x14ac:dyDescent="0.2">
      <c r="A16" s="6" t="s">
        <v>445</v>
      </c>
      <c r="B16" s="12" t="s">
        <v>34</v>
      </c>
      <c r="C16" s="12" t="s">
        <v>255</v>
      </c>
      <c r="D16" s="11"/>
      <c r="E16" s="11"/>
      <c r="F16" s="11"/>
      <c r="G16" s="11">
        <v>9</v>
      </c>
      <c r="H16" s="11"/>
      <c r="I16" s="11"/>
      <c r="J16" s="11"/>
      <c r="K16" s="11">
        <v>7</v>
      </c>
      <c r="L16" s="11">
        <v>8</v>
      </c>
      <c r="M16" s="11"/>
      <c r="N16" s="3">
        <f>SUM(D16:M16)</f>
        <v>24</v>
      </c>
      <c r="O16" s="3"/>
      <c r="P16" s="3">
        <f>COUNT(D16:M16)</f>
        <v>3</v>
      </c>
    </row>
  </sheetData>
  <sortState xmlns:xlrd2="http://schemas.microsoft.com/office/spreadsheetml/2017/richdata2" ref="A5:P10">
    <sortCondition descending="1" ref="O5:O10"/>
    <sortCondition descending="1" ref="N5:N10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61E-FC18-434D-B9FB-3531FB1FA842}">
  <sheetPr>
    <pageSetUpPr fitToPage="1"/>
  </sheetPr>
  <dimension ref="A1:Q19"/>
  <sheetViews>
    <sheetView showGridLines="0" workbookViewId="0">
      <selection activeCell="C10" sqref="C10:C19"/>
    </sheetView>
  </sheetViews>
  <sheetFormatPr defaultRowHeight="11.25" x14ac:dyDescent="0.2"/>
  <cols>
    <col min="1" max="1" width="25.85546875" style="1" customWidth="1"/>
    <col min="2" max="16384" width="9.140625" style="1"/>
  </cols>
  <sheetData>
    <row r="1" spans="1:17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7" s="2" customFormat="1" ht="57.75" customHeight="1" x14ac:dyDescent="0.2">
      <c r="A2" s="32" t="s">
        <v>20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7" s="2" customFormat="1" ht="15.75" customHeight="1" x14ac:dyDescent="0.2">
      <c r="A3" s="37" t="s">
        <v>6</v>
      </c>
      <c r="B3" s="38" t="s">
        <v>5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7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7" x14ac:dyDescent="0.2">
      <c r="A5" s="11" t="s">
        <v>165</v>
      </c>
      <c r="B5" s="12" t="s">
        <v>34</v>
      </c>
      <c r="C5" s="12" t="s">
        <v>167</v>
      </c>
      <c r="D5" s="11">
        <v>13</v>
      </c>
      <c r="E5" s="11"/>
      <c r="F5" s="11"/>
      <c r="G5" s="11">
        <v>11</v>
      </c>
      <c r="H5" s="11"/>
      <c r="I5" s="11"/>
      <c r="J5" s="11" t="s">
        <v>503</v>
      </c>
      <c r="K5" s="11">
        <v>8</v>
      </c>
      <c r="L5" s="11"/>
      <c r="M5" s="11"/>
      <c r="N5" s="3">
        <f>SUM(D5:M5)</f>
        <v>32</v>
      </c>
      <c r="O5" s="3"/>
      <c r="P5" s="3">
        <f>COUNT(D5:M5)</f>
        <v>3</v>
      </c>
    </row>
    <row r="6" spans="1:17" x14ac:dyDescent="0.2">
      <c r="A6" s="11" t="s">
        <v>452</v>
      </c>
      <c r="B6" s="12" t="s">
        <v>34</v>
      </c>
      <c r="C6" s="12" t="s">
        <v>453</v>
      </c>
      <c r="D6" s="11"/>
      <c r="E6" s="11"/>
      <c r="F6" s="11"/>
      <c r="G6" s="11">
        <v>9</v>
      </c>
      <c r="H6" s="11"/>
      <c r="I6" s="11"/>
      <c r="J6" s="11"/>
      <c r="K6" s="11">
        <v>13</v>
      </c>
      <c r="L6" s="11"/>
      <c r="M6" s="11"/>
      <c r="N6" s="3">
        <f>SUM(D6:M6)</f>
        <v>22</v>
      </c>
      <c r="O6" s="3"/>
      <c r="P6" s="3">
        <f>COUNT(D6:M6)</f>
        <v>2</v>
      </c>
    </row>
    <row r="7" spans="1:17" x14ac:dyDescent="0.2">
      <c r="A7" s="11" t="s">
        <v>538</v>
      </c>
      <c r="B7" s="12" t="s">
        <v>34</v>
      </c>
      <c r="C7" s="12" t="s">
        <v>49</v>
      </c>
      <c r="D7" s="11"/>
      <c r="E7" s="11"/>
      <c r="F7" s="11"/>
      <c r="G7" s="11"/>
      <c r="H7" s="11"/>
      <c r="I7" s="11"/>
      <c r="J7" s="11"/>
      <c r="K7" s="11">
        <v>6</v>
      </c>
      <c r="L7" s="11"/>
      <c r="M7" s="11"/>
      <c r="N7" s="3">
        <f>SUM(D7:M7)</f>
        <v>6</v>
      </c>
      <c r="O7" s="3"/>
      <c r="P7" s="3">
        <f>COUNT(D7:M7)</f>
        <v>1</v>
      </c>
    </row>
    <row r="8" spans="1:17" s="4" customFormat="1" ht="15" x14ac:dyDescent="0.25">
      <c r="A8" s="20"/>
      <c r="B8" s="7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s="4" customFormat="1" ht="15" x14ac:dyDescent="0.25">
      <c r="A9" s="18" t="s">
        <v>31</v>
      </c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spans="1:17" x14ac:dyDescent="0.2">
      <c r="A10" s="168" t="s">
        <v>166</v>
      </c>
      <c r="B10" s="12" t="s">
        <v>34</v>
      </c>
      <c r="C10" s="12" t="s">
        <v>302</v>
      </c>
      <c r="D10" s="11">
        <v>11</v>
      </c>
      <c r="E10" s="11"/>
      <c r="F10" s="11">
        <v>13</v>
      </c>
      <c r="G10" s="11">
        <v>5</v>
      </c>
      <c r="H10" s="11"/>
      <c r="I10" s="11"/>
      <c r="J10" s="11"/>
      <c r="K10" s="11">
        <v>9</v>
      </c>
      <c r="L10" s="11"/>
      <c r="M10" s="11">
        <v>7</v>
      </c>
      <c r="N10" s="3">
        <f t="shared" ref="N10:N19" si="0">SUM(D10:M10)</f>
        <v>45</v>
      </c>
      <c r="O10" s="3">
        <f>+N10</f>
        <v>45</v>
      </c>
      <c r="P10" s="3">
        <f t="shared" ref="P10:P19" si="1">COUNT(D10:M10)</f>
        <v>5</v>
      </c>
    </row>
    <row r="11" spans="1:17" x14ac:dyDescent="0.2">
      <c r="A11" s="25" t="s">
        <v>536</v>
      </c>
      <c r="B11" s="12" t="s">
        <v>34</v>
      </c>
      <c r="C11" s="25" t="s">
        <v>537</v>
      </c>
      <c r="D11" s="25"/>
      <c r="E11" s="25"/>
      <c r="F11" s="25"/>
      <c r="G11" s="25"/>
      <c r="H11" s="25"/>
      <c r="I11" s="25"/>
      <c r="J11" s="25"/>
      <c r="K11" s="25">
        <v>7</v>
      </c>
      <c r="L11" s="25"/>
      <c r="M11" s="25">
        <v>15</v>
      </c>
      <c r="N11" s="3">
        <f t="shared" si="0"/>
        <v>22</v>
      </c>
      <c r="O11" s="3"/>
      <c r="P11" s="3">
        <f t="shared" si="1"/>
        <v>2</v>
      </c>
    </row>
    <row r="12" spans="1:17" x14ac:dyDescent="0.2">
      <c r="A12" s="25" t="s">
        <v>584</v>
      </c>
      <c r="B12" s="12" t="s">
        <v>34</v>
      </c>
      <c r="C12" s="25" t="s">
        <v>585</v>
      </c>
      <c r="D12" s="25"/>
      <c r="E12" s="25"/>
      <c r="F12" s="25"/>
      <c r="G12" s="25"/>
      <c r="H12" s="25"/>
      <c r="I12" s="25"/>
      <c r="J12" s="25"/>
      <c r="K12" s="25"/>
      <c r="L12" s="25"/>
      <c r="M12" s="25">
        <v>13</v>
      </c>
      <c r="N12" s="3">
        <f t="shared" si="0"/>
        <v>13</v>
      </c>
      <c r="O12" s="3"/>
      <c r="P12" s="3">
        <f t="shared" si="1"/>
        <v>1</v>
      </c>
    </row>
    <row r="13" spans="1:17" x14ac:dyDescent="0.2">
      <c r="A13" s="11" t="s">
        <v>257</v>
      </c>
      <c r="B13" s="12" t="s">
        <v>34</v>
      </c>
      <c r="C13" s="12" t="s">
        <v>260</v>
      </c>
      <c r="D13" s="11"/>
      <c r="E13" s="11"/>
      <c r="F13" s="11">
        <v>11</v>
      </c>
      <c r="G13" s="11">
        <v>6</v>
      </c>
      <c r="H13" s="11"/>
      <c r="I13" s="11"/>
      <c r="J13" s="11"/>
      <c r="K13" s="11">
        <v>4</v>
      </c>
      <c r="L13" s="11"/>
      <c r="M13" s="11">
        <v>11</v>
      </c>
      <c r="N13" s="3">
        <f t="shared" si="0"/>
        <v>32</v>
      </c>
      <c r="O13" s="3"/>
      <c r="P13" s="3">
        <f t="shared" si="1"/>
        <v>4</v>
      </c>
    </row>
    <row r="14" spans="1:17" x14ac:dyDescent="0.2">
      <c r="A14" s="11" t="s">
        <v>256</v>
      </c>
      <c r="B14" s="12" t="s">
        <v>34</v>
      </c>
      <c r="C14" s="12" t="s">
        <v>260</v>
      </c>
      <c r="D14" s="11">
        <v>15</v>
      </c>
      <c r="E14" s="11"/>
      <c r="F14" s="11"/>
      <c r="G14" s="11"/>
      <c r="H14" s="11"/>
      <c r="I14" s="11"/>
      <c r="J14" s="11"/>
      <c r="K14" s="11">
        <v>15</v>
      </c>
      <c r="L14" s="11"/>
      <c r="M14" s="11">
        <v>9</v>
      </c>
      <c r="N14" s="3">
        <f t="shared" si="0"/>
        <v>39</v>
      </c>
      <c r="O14" s="3"/>
      <c r="P14" s="3">
        <f t="shared" si="1"/>
        <v>3</v>
      </c>
    </row>
    <row r="15" spans="1:17" x14ac:dyDescent="0.2">
      <c r="A15" s="25" t="s">
        <v>404</v>
      </c>
      <c r="B15" s="12" t="s">
        <v>34</v>
      </c>
      <c r="C15" s="25" t="s">
        <v>260</v>
      </c>
      <c r="D15" s="25"/>
      <c r="E15" s="25"/>
      <c r="F15" s="25">
        <v>15</v>
      </c>
      <c r="G15" s="25">
        <v>13</v>
      </c>
      <c r="H15" s="25"/>
      <c r="I15" s="25"/>
      <c r="J15" s="25"/>
      <c r="K15" s="25">
        <v>11</v>
      </c>
      <c r="L15" s="25"/>
      <c r="M15" s="25">
        <v>8</v>
      </c>
      <c r="N15" s="3">
        <f t="shared" si="0"/>
        <v>47</v>
      </c>
      <c r="O15" s="3"/>
      <c r="P15" s="3">
        <f t="shared" si="1"/>
        <v>4</v>
      </c>
    </row>
    <row r="16" spans="1:17" x14ac:dyDescent="0.2">
      <c r="A16" s="25" t="s">
        <v>450</v>
      </c>
      <c r="B16" s="12" t="s">
        <v>34</v>
      </c>
      <c r="C16" s="25" t="s">
        <v>451</v>
      </c>
      <c r="D16" s="25"/>
      <c r="E16" s="25"/>
      <c r="F16" s="25"/>
      <c r="G16" s="25">
        <v>15</v>
      </c>
      <c r="H16" s="25"/>
      <c r="I16" s="25"/>
      <c r="J16" s="25"/>
      <c r="K16" s="25">
        <v>5</v>
      </c>
      <c r="L16" s="25"/>
      <c r="M16" s="25"/>
      <c r="N16" s="3">
        <f t="shared" si="0"/>
        <v>20</v>
      </c>
      <c r="O16" s="3"/>
      <c r="P16" s="3">
        <f t="shared" si="1"/>
        <v>2</v>
      </c>
    </row>
    <row r="17" spans="1:16" x14ac:dyDescent="0.2">
      <c r="A17" s="11" t="s">
        <v>327</v>
      </c>
      <c r="B17" s="12" t="s">
        <v>34</v>
      </c>
      <c r="C17" s="12" t="s">
        <v>328</v>
      </c>
      <c r="D17" s="11">
        <v>9</v>
      </c>
      <c r="E17" s="11"/>
      <c r="F17" s="11"/>
      <c r="G17" s="11">
        <v>0</v>
      </c>
      <c r="H17" s="11"/>
      <c r="I17" s="11"/>
      <c r="J17" s="11"/>
      <c r="K17" s="11"/>
      <c r="L17" s="11"/>
      <c r="M17" s="11"/>
      <c r="N17" s="3">
        <f t="shared" si="0"/>
        <v>9</v>
      </c>
      <c r="O17" s="3"/>
      <c r="P17" s="3">
        <f t="shared" si="1"/>
        <v>2</v>
      </c>
    </row>
    <row r="18" spans="1:16" x14ac:dyDescent="0.2">
      <c r="A18" s="25" t="s">
        <v>454</v>
      </c>
      <c r="B18" s="12" t="s">
        <v>34</v>
      </c>
      <c r="C18" s="25" t="s">
        <v>259</v>
      </c>
      <c r="D18" s="25"/>
      <c r="E18" s="25"/>
      <c r="F18" s="25"/>
      <c r="G18" s="25">
        <v>8</v>
      </c>
      <c r="H18" s="25"/>
      <c r="I18" s="25"/>
      <c r="J18" s="25"/>
      <c r="K18" s="25"/>
      <c r="L18" s="25"/>
      <c r="M18" s="25"/>
      <c r="N18" s="3">
        <f t="shared" si="0"/>
        <v>8</v>
      </c>
      <c r="O18" s="3"/>
      <c r="P18" s="3">
        <f t="shared" si="1"/>
        <v>1</v>
      </c>
    </row>
    <row r="19" spans="1:16" x14ac:dyDescent="0.2">
      <c r="A19" s="11" t="s">
        <v>258</v>
      </c>
      <c r="B19" s="12" t="s">
        <v>34</v>
      </c>
      <c r="C19" s="12" t="s">
        <v>259</v>
      </c>
      <c r="D19" s="11"/>
      <c r="E19" s="11"/>
      <c r="F19" s="11"/>
      <c r="G19" s="11">
        <v>7</v>
      </c>
      <c r="H19" s="11"/>
      <c r="I19" s="11"/>
      <c r="J19" s="11"/>
      <c r="K19" s="11"/>
      <c r="L19" s="11"/>
      <c r="M19" s="11"/>
      <c r="N19" s="3">
        <f t="shared" si="0"/>
        <v>7</v>
      </c>
      <c r="O19" s="3"/>
      <c r="P19" s="3">
        <f t="shared" si="1"/>
        <v>1</v>
      </c>
    </row>
  </sheetData>
  <sortState xmlns:xlrd2="http://schemas.microsoft.com/office/spreadsheetml/2017/richdata2" ref="A10:P19">
    <sortCondition descending="1" ref="O10:O19"/>
    <sortCondition descending="1" ref="M10:M1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2E01-4339-4436-813A-4A82973036DF}">
  <sheetPr>
    <pageSetUpPr fitToPage="1"/>
  </sheetPr>
  <dimension ref="A1:P14"/>
  <sheetViews>
    <sheetView showGridLines="0" workbookViewId="0">
      <selection activeCell="A12" sqref="A12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23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.75" customHeight="1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6"/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3">
        <f>SUM(E5:M5)</f>
        <v>0</v>
      </c>
      <c r="O5" s="3">
        <f>+N5</f>
        <v>0</v>
      </c>
      <c r="P5" s="3">
        <f>COUNT(E5:M5)</f>
        <v>0</v>
      </c>
    </row>
    <row r="6" spans="1:16" x14ac:dyDescent="0.2">
      <c r="A6" s="6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3">
        <f t="shared" ref="N6:N8" si="0">SUM(E6:M6)</f>
        <v>0</v>
      </c>
      <c r="O6" s="3">
        <f t="shared" ref="O6:O8" si="1">+N6</f>
        <v>0</v>
      </c>
      <c r="P6" s="3">
        <f t="shared" ref="P6:P8" si="2">COUNT(E6:M6)</f>
        <v>0</v>
      </c>
    </row>
    <row r="7" spans="1:16" x14ac:dyDescent="0.2">
      <c r="A7" s="6"/>
      <c r="B7" s="12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3">
        <f t="shared" si="0"/>
        <v>0</v>
      </c>
      <c r="O7" s="3">
        <f t="shared" si="1"/>
        <v>0</v>
      </c>
      <c r="P7" s="3">
        <f t="shared" si="2"/>
        <v>0</v>
      </c>
    </row>
    <row r="8" spans="1:16" x14ac:dyDescent="0.2">
      <c r="A8" s="6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3">
        <f t="shared" si="0"/>
        <v>0</v>
      </c>
      <c r="O8" s="3">
        <f t="shared" si="1"/>
        <v>0</v>
      </c>
      <c r="P8" s="3">
        <f t="shared" si="2"/>
        <v>0</v>
      </c>
    </row>
    <row r="9" spans="1:16" x14ac:dyDescent="0.2">
      <c r="A9" s="6"/>
      <c r="B9" s="12"/>
      <c r="C9" s="12"/>
      <c r="D9" s="11"/>
      <c r="E9" s="11"/>
      <c r="F9" s="11"/>
      <c r="G9" s="12"/>
      <c r="H9" s="12"/>
      <c r="I9" s="12"/>
      <c r="J9" s="12"/>
      <c r="K9" s="12"/>
      <c r="L9" s="12"/>
      <c r="M9" s="3">
        <f t="shared" ref="M9:M14" si="3">SUM(D9:L9)</f>
        <v>0</v>
      </c>
      <c r="N9" s="3"/>
      <c r="O9" s="3">
        <f t="shared" ref="O9:O14" si="4">COUNT(D9:L9)</f>
        <v>0</v>
      </c>
    </row>
    <row r="10" spans="1:16" s="4" customFormat="1" ht="15" x14ac:dyDescent="0.25">
      <c r="A10" s="20"/>
      <c r="B10" s="7"/>
      <c r="C10" s="7"/>
      <c r="D10" s="21"/>
      <c r="E10" s="21"/>
      <c r="F10" s="21"/>
      <c r="G10" s="7"/>
      <c r="H10" s="7"/>
      <c r="I10" s="7"/>
      <c r="J10" s="7"/>
      <c r="K10" s="7"/>
      <c r="L10" s="23"/>
      <c r="M10" s="23"/>
      <c r="N10" s="23"/>
      <c r="O10" s="23"/>
      <c r="P10"/>
    </row>
    <row r="11" spans="1:16" s="4" customFormat="1" ht="15" x14ac:dyDescent="0.25">
      <c r="A11" s="18" t="s">
        <v>31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6" x14ac:dyDescent="0.2">
      <c r="A12" s="6"/>
      <c r="B12" s="12" t="s">
        <v>34</v>
      </c>
      <c r="C12" s="12"/>
      <c r="D12" s="11"/>
      <c r="E12" s="11"/>
      <c r="F12" s="11"/>
      <c r="G12" s="12"/>
      <c r="H12" s="12"/>
      <c r="I12" s="12"/>
      <c r="J12" s="12"/>
      <c r="K12" s="12"/>
      <c r="L12" s="12"/>
      <c r="M12" s="3">
        <f t="shared" si="3"/>
        <v>0</v>
      </c>
      <c r="N12" s="3"/>
      <c r="O12" s="3">
        <f t="shared" si="4"/>
        <v>0</v>
      </c>
    </row>
    <row r="13" spans="1:16" x14ac:dyDescent="0.2">
      <c r="A13" s="6"/>
      <c r="B13" s="12"/>
      <c r="C13" s="12"/>
      <c r="D13" s="11"/>
      <c r="E13" s="11"/>
      <c r="F13" s="11"/>
      <c r="G13" s="12"/>
      <c r="H13" s="12"/>
      <c r="I13" s="12"/>
      <c r="J13" s="12"/>
      <c r="K13" s="12"/>
      <c r="L13" s="12"/>
      <c r="M13" s="3">
        <f t="shared" si="3"/>
        <v>0</v>
      </c>
      <c r="N13" s="3"/>
      <c r="O13" s="3">
        <f t="shared" si="4"/>
        <v>0</v>
      </c>
    </row>
    <row r="14" spans="1:16" x14ac:dyDescent="0.2">
      <c r="A14" s="6"/>
      <c r="B14" s="12"/>
      <c r="C14" s="12"/>
      <c r="D14" s="11"/>
      <c r="E14" s="11"/>
      <c r="F14" s="11"/>
      <c r="G14" s="12"/>
      <c r="H14" s="12"/>
      <c r="I14" s="12"/>
      <c r="J14" s="12"/>
      <c r="K14" s="12"/>
      <c r="L14" s="12"/>
      <c r="M14" s="3">
        <f t="shared" si="3"/>
        <v>0</v>
      </c>
      <c r="N14" s="3"/>
      <c r="O14" s="3">
        <f t="shared" si="4"/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09D5-B016-4D16-A51F-601012D1B39B}">
  <sheetPr>
    <pageSetUpPr fitToPage="1"/>
  </sheetPr>
  <dimension ref="A1:P14"/>
  <sheetViews>
    <sheetView showGridLines="0" workbookViewId="0">
      <selection activeCell="A12" sqref="A12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8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68" t="s">
        <v>36</v>
      </c>
      <c r="B5" s="12" t="s">
        <v>34</v>
      </c>
      <c r="C5" s="12" t="s">
        <v>38</v>
      </c>
      <c r="D5" s="11">
        <v>15</v>
      </c>
      <c r="E5" s="11"/>
      <c r="F5" s="11">
        <v>13</v>
      </c>
      <c r="G5" s="11">
        <v>13</v>
      </c>
      <c r="H5" s="11"/>
      <c r="I5" s="11">
        <v>15</v>
      </c>
      <c r="J5" s="11">
        <v>15</v>
      </c>
      <c r="K5" s="11"/>
      <c r="L5" s="11">
        <v>13</v>
      </c>
      <c r="M5" s="11"/>
      <c r="N5" s="3">
        <f>SUM(D5:M5)</f>
        <v>84</v>
      </c>
      <c r="O5" s="3">
        <f>+N5</f>
        <v>84</v>
      </c>
      <c r="P5" s="3">
        <f>COUNT(D5:M5)</f>
        <v>6</v>
      </c>
    </row>
    <row r="6" spans="1:16" x14ac:dyDescent="0.2">
      <c r="A6" s="11" t="s">
        <v>271</v>
      </c>
      <c r="B6" s="12" t="s">
        <v>34</v>
      </c>
      <c r="C6" s="12" t="s">
        <v>285</v>
      </c>
      <c r="D6" s="11">
        <v>11</v>
      </c>
      <c r="E6" s="11"/>
      <c r="F6" s="11">
        <v>11</v>
      </c>
      <c r="G6" s="11">
        <v>9</v>
      </c>
      <c r="H6" s="11"/>
      <c r="I6" s="11">
        <v>11</v>
      </c>
      <c r="J6" s="11">
        <v>11</v>
      </c>
      <c r="K6" s="11">
        <v>11</v>
      </c>
      <c r="L6" s="11">
        <v>15</v>
      </c>
      <c r="M6" s="11"/>
      <c r="N6" s="3">
        <f>SUM(D6:M6)</f>
        <v>79</v>
      </c>
      <c r="O6" s="3">
        <f>+N6-G6</f>
        <v>70</v>
      </c>
      <c r="P6" s="3">
        <f>COUNT(D6:M6)</f>
        <v>7</v>
      </c>
    </row>
    <row r="7" spans="1:16" x14ac:dyDescent="0.2">
      <c r="A7" s="11" t="s">
        <v>37</v>
      </c>
      <c r="B7" s="12" t="s">
        <v>34</v>
      </c>
      <c r="C7" s="12" t="s">
        <v>39</v>
      </c>
      <c r="D7" s="11">
        <v>13</v>
      </c>
      <c r="E7" s="11"/>
      <c r="F7" s="11"/>
      <c r="G7" s="11"/>
      <c r="H7" s="11"/>
      <c r="I7" s="11">
        <v>13</v>
      </c>
      <c r="J7" s="11"/>
      <c r="K7" s="11"/>
      <c r="L7" s="11"/>
      <c r="M7" s="11"/>
      <c r="N7" s="3">
        <f>SUM(D7:M7)</f>
        <v>26</v>
      </c>
      <c r="O7" s="3"/>
      <c r="P7" s="3">
        <f>COUNT(D7:M7)</f>
        <v>2</v>
      </c>
    </row>
    <row r="8" spans="1:16" customFormat="1" ht="15" x14ac:dyDescent="0.25"/>
    <row r="9" spans="1:16" customFormat="1" ht="15" x14ac:dyDescent="0.25"/>
    <row r="10" spans="1:16" s="4" customFormat="1" ht="15" x14ac:dyDescent="0.25">
      <c r="A10" s="18" t="s">
        <v>31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6" s="14" customFormat="1" x14ac:dyDescent="0.2">
      <c r="A11" s="169" t="s">
        <v>270</v>
      </c>
      <c r="B11" s="11" t="s">
        <v>34</v>
      </c>
      <c r="C11" s="12" t="s">
        <v>285</v>
      </c>
      <c r="D11" s="11">
        <v>9</v>
      </c>
      <c r="E11" s="11"/>
      <c r="F11" s="11">
        <v>15</v>
      </c>
      <c r="G11" s="11">
        <v>15</v>
      </c>
      <c r="H11" s="11"/>
      <c r="I11" s="11">
        <v>8</v>
      </c>
      <c r="J11" s="11">
        <v>13</v>
      </c>
      <c r="K11" s="11">
        <v>13</v>
      </c>
      <c r="L11" s="11">
        <v>11</v>
      </c>
      <c r="M11" s="11"/>
      <c r="N11" s="3">
        <f>SUM(D11:M11)</f>
        <v>84</v>
      </c>
      <c r="O11" s="3">
        <f>+N11-I11</f>
        <v>76</v>
      </c>
      <c r="P11" s="3">
        <f>COUNT(D11:M11)</f>
        <v>7</v>
      </c>
    </row>
    <row r="12" spans="1:16" ht="22.5" x14ac:dyDescent="0.2">
      <c r="A12" s="45" t="s">
        <v>205</v>
      </c>
      <c r="B12" s="11" t="s">
        <v>34</v>
      </c>
      <c r="C12" s="11" t="s">
        <v>233</v>
      </c>
      <c r="D12" s="11">
        <v>8</v>
      </c>
      <c r="E12" s="11"/>
      <c r="F12" s="11">
        <v>9</v>
      </c>
      <c r="G12" s="11">
        <v>11</v>
      </c>
      <c r="H12" s="11"/>
      <c r="I12" s="11">
        <v>9</v>
      </c>
      <c r="J12" s="11"/>
      <c r="K12" s="11"/>
      <c r="L12" s="11">
        <v>9</v>
      </c>
      <c r="M12" s="11"/>
      <c r="N12" s="3">
        <f>SUM(D12:M12)</f>
        <v>46</v>
      </c>
      <c r="O12" s="3">
        <f>+N12</f>
        <v>46</v>
      </c>
      <c r="P12" s="3">
        <f>COUNT(D12:M12)</f>
        <v>5</v>
      </c>
    </row>
    <row r="13" spans="1:16" ht="11.25" customHeight="1" x14ac:dyDescent="0.2">
      <c r="A13" s="11" t="s">
        <v>509</v>
      </c>
      <c r="B13" s="11" t="s">
        <v>34</v>
      </c>
      <c r="C13" s="12" t="s">
        <v>285</v>
      </c>
      <c r="D13" s="11"/>
      <c r="E13" s="11"/>
      <c r="F13" s="11"/>
      <c r="G13" s="11"/>
      <c r="H13" s="11"/>
      <c r="I13" s="11"/>
      <c r="J13" s="11"/>
      <c r="K13" s="11">
        <v>15</v>
      </c>
      <c r="L13" s="11">
        <v>8</v>
      </c>
      <c r="M13" s="11"/>
      <c r="N13" s="3">
        <f>SUM(D13:M13)</f>
        <v>23</v>
      </c>
      <c r="O13" s="3"/>
      <c r="P13" s="3">
        <f>COUNT(D13:M13)</f>
        <v>2</v>
      </c>
    </row>
    <row r="14" spans="1:16" customFormat="1" ht="11.25" customHeight="1" x14ac:dyDescent="0.25"/>
  </sheetData>
  <sortState xmlns:xlrd2="http://schemas.microsoft.com/office/spreadsheetml/2017/richdata2" ref="A11:P13">
    <sortCondition descending="1" ref="N11:N13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0FE6-C5C0-4F05-AC2C-00CAB3D0AE06}">
  <sheetPr>
    <pageSetUpPr fitToPage="1"/>
  </sheetPr>
  <dimension ref="A1:P35"/>
  <sheetViews>
    <sheetView showGridLines="0" workbookViewId="0">
      <selection activeCell="C32" activeCellId="1" sqref="C18:C30 C32:C35"/>
    </sheetView>
  </sheetViews>
  <sheetFormatPr defaultRowHeight="11.25" x14ac:dyDescent="0.2"/>
  <cols>
    <col min="1" max="1" width="21.85546875" style="1" customWidth="1"/>
    <col min="2" max="2" width="6.5703125" style="1" customWidth="1"/>
    <col min="3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9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1" t="s">
        <v>416</v>
      </c>
      <c r="B5" s="12" t="s">
        <v>34</v>
      </c>
      <c r="C5" s="12" t="s">
        <v>417</v>
      </c>
      <c r="D5" s="11"/>
      <c r="E5" s="11"/>
      <c r="F5" s="11"/>
      <c r="G5" s="11">
        <v>15</v>
      </c>
      <c r="H5" s="11">
        <v>11</v>
      </c>
      <c r="I5" s="11"/>
      <c r="J5" s="11">
        <v>15</v>
      </c>
      <c r="K5" s="11">
        <v>13</v>
      </c>
      <c r="L5" s="11"/>
      <c r="M5" s="11"/>
      <c r="N5" s="3">
        <f t="shared" ref="N5:N15" si="0">SUM(D5:M5)</f>
        <v>54</v>
      </c>
      <c r="O5" s="3"/>
      <c r="P5" s="3">
        <f t="shared" ref="P5:P15" si="1">COUNT(D5:M5)</f>
        <v>4</v>
      </c>
    </row>
    <row r="6" spans="1:16" x14ac:dyDescent="0.2">
      <c r="A6" s="11" t="s">
        <v>42</v>
      </c>
      <c r="B6" s="12" t="s">
        <v>34</v>
      </c>
      <c r="C6" s="12" t="s">
        <v>49</v>
      </c>
      <c r="D6" s="11">
        <v>13</v>
      </c>
      <c r="E6" s="11"/>
      <c r="F6" s="11">
        <v>15</v>
      </c>
      <c r="G6" s="11">
        <v>7</v>
      </c>
      <c r="H6" s="11"/>
      <c r="I6" s="11"/>
      <c r="J6" s="11"/>
      <c r="K6" s="11"/>
      <c r="L6" s="11"/>
      <c r="M6" s="11"/>
      <c r="N6" s="3">
        <f t="shared" si="0"/>
        <v>35</v>
      </c>
      <c r="O6" s="3"/>
      <c r="P6" s="3">
        <f t="shared" si="1"/>
        <v>3</v>
      </c>
    </row>
    <row r="7" spans="1:16" x14ac:dyDescent="0.2">
      <c r="A7" s="12" t="s">
        <v>329</v>
      </c>
      <c r="B7" s="12" t="s">
        <v>34</v>
      </c>
      <c r="C7" s="12" t="s">
        <v>415</v>
      </c>
      <c r="D7" s="12">
        <v>7</v>
      </c>
      <c r="E7" s="12"/>
      <c r="F7" s="12">
        <v>13</v>
      </c>
      <c r="G7" s="12"/>
      <c r="H7" s="12"/>
      <c r="I7" s="12"/>
      <c r="J7" s="12"/>
      <c r="K7" s="12">
        <v>11</v>
      </c>
      <c r="L7" s="12"/>
      <c r="M7" s="12"/>
      <c r="N7" s="3">
        <f t="shared" si="0"/>
        <v>31</v>
      </c>
      <c r="O7" s="3"/>
      <c r="P7" s="3">
        <f t="shared" si="1"/>
        <v>3</v>
      </c>
    </row>
    <row r="8" spans="1:16" x14ac:dyDescent="0.2">
      <c r="A8" s="11" t="s">
        <v>377</v>
      </c>
      <c r="B8" s="12" t="s">
        <v>34</v>
      </c>
      <c r="C8" s="12" t="s">
        <v>378</v>
      </c>
      <c r="D8" s="11"/>
      <c r="E8" s="11"/>
      <c r="F8" s="11">
        <v>11</v>
      </c>
      <c r="G8" s="11"/>
      <c r="H8" s="11"/>
      <c r="I8" s="11"/>
      <c r="J8" s="11"/>
      <c r="K8" s="11"/>
      <c r="L8" s="11">
        <v>15</v>
      </c>
      <c r="M8" s="11">
        <v>9</v>
      </c>
      <c r="N8" s="3">
        <f t="shared" si="0"/>
        <v>35</v>
      </c>
      <c r="O8" s="3"/>
      <c r="P8" s="3">
        <f t="shared" si="1"/>
        <v>3</v>
      </c>
    </row>
    <row r="9" spans="1:16" x14ac:dyDescent="0.2">
      <c r="A9" s="11" t="s">
        <v>421</v>
      </c>
      <c r="B9" s="12" t="s">
        <v>34</v>
      </c>
      <c r="C9" s="12" t="s">
        <v>54</v>
      </c>
      <c r="D9" s="11"/>
      <c r="E9" s="11"/>
      <c r="F9" s="11"/>
      <c r="G9" s="11"/>
      <c r="H9" s="11">
        <v>9</v>
      </c>
      <c r="I9" s="11">
        <v>15</v>
      </c>
      <c r="J9" s="11"/>
      <c r="K9" s="11"/>
      <c r="L9" s="11"/>
      <c r="M9" s="11"/>
      <c r="N9" s="3">
        <f t="shared" si="0"/>
        <v>24</v>
      </c>
      <c r="O9" s="3"/>
      <c r="P9" s="3">
        <f t="shared" si="1"/>
        <v>2</v>
      </c>
    </row>
    <row r="10" spans="1:16" x14ac:dyDescent="0.2">
      <c r="A10" s="11" t="s">
        <v>47</v>
      </c>
      <c r="B10" s="12" t="s">
        <v>34</v>
      </c>
      <c r="C10" s="12" t="s">
        <v>51</v>
      </c>
      <c r="D10" s="11">
        <v>4</v>
      </c>
      <c r="E10" s="11"/>
      <c r="F10" s="11">
        <v>8</v>
      </c>
      <c r="G10" s="11">
        <v>5</v>
      </c>
      <c r="H10" s="11"/>
      <c r="I10" s="11"/>
      <c r="J10" s="11"/>
      <c r="K10" s="11"/>
      <c r="L10" s="11"/>
      <c r="M10" s="11"/>
      <c r="N10" s="3">
        <f t="shared" si="0"/>
        <v>17</v>
      </c>
      <c r="O10" s="3"/>
      <c r="P10" s="3">
        <f t="shared" si="1"/>
        <v>3</v>
      </c>
    </row>
    <row r="11" spans="1:16" s="8" customFormat="1" x14ac:dyDescent="0.2">
      <c r="A11" s="12" t="s">
        <v>168</v>
      </c>
      <c r="B11" s="12" t="s">
        <v>34</v>
      </c>
      <c r="C11" s="12" t="s">
        <v>189</v>
      </c>
      <c r="D11" s="12"/>
      <c r="E11" s="12"/>
      <c r="F11" s="12">
        <v>9</v>
      </c>
      <c r="G11" s="12"/>
      <c r="H11" s="12"/>
      <c r="I11" s="12"/>
      <c r="J11" s="12"/>
      <c r="K11" s="12">
        <v>6</v>
      </c>
      <c r="L11" s="12"/>
      <c r="M11" s="12">
        <v>8</v>
      </c>
      <c r="N11" s="3">
        <f t="shared" si="0"/>
        <v>23</v>
      </c>
      <c r="O11" s="3"/>
      <c r="P11" s="3">
        <f t="shared" si="1"/>
        <v>3</v>
      </c>
    </row>
    <row r="12" spans="1:16" s="8" customFormat="1" x14ac:dyDescent="0.2">
      <c r="A12" s="11" t="s">
        <v>580</v>
      </c>
      <c r="B12" s="12" t="s">
        <v>34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>
        <v>11</v>
      </c>
      <c r="N12" s="3">
        <f t="shared" ref="N12" si="2">SUM(D12:M12)</f>
        <v>11</v>
      </c>
      <c r="O12" s="3"/>
      <c r="P12" s="3">
        <f t="shared" ref="P12" si="3">COUNT(D12:M12)</f>
        <v>1</v>
      </c>
    </row>
    <row r="13" spans="1:16" x14ac:dyDescent="0.2">
      <c r="A13" s="11" t="s">
        <v>379</v>
      </c>
      <c r="B13" s="12" t="s">
        <v>34</v>
      </c>
      <c r="C13" s="12" t="s">
        <v>235</v>
      </c>
      <c r="D13" s="11"/>
      <c r="E13" s="11"/>
      <c r="F13" s="11">
        <v>7</v>
      </c>
      <c r="G13" s="11">
        <v>0</v>
      </c>
      <c r="H13" s="11"/>
      <c r="I13" s="11"/>
      <c r="J13" s="11"/>
      <c r="K13" s="11"/>
      <c r="L13" s="11"/>
      <c r="M13" s="11"/>
      <c r="N13" s="3">
        <f t="shared" si="0"/>
        <v>7</v>
      </c>
      <c r="O13" s="3"/>
      <c r="P13" s="3">
        <f t="shared" si="1"/>
        <v>2</v>
      </c>
    </row>
    <row r="14" spans="1:16" x14ac:dyDescent="0.2">
      <c r="A14" s="11" t="s">
        <v>46</v>
      </c>
      <c r="B14" s="12" t="s">
        <v>34</v>
      </c>
      <c r="C14" s="12" t="s">
        <v>50</v>
      </c>
      <c r="D14" s="11"/>
      <c r="E14" s="11"/>
      <c r="F14" s="11">
        <v>6</v>
      </c>
      <c r="G14" s="11"/>
      <c r="H14" s="11"/>
      <c r="I14" s="11"/>
      <c r="J14" s="11"/>
      <c r="K14" s="11"/>
      <c r="L14" s="11"/>
      <c r="M14" s="11"/>
      <c r="N14" s="3">
        <f t="shared" si="0"/>
        <v>6</v>
      </c>
      <c r="O14" s="3"/>
      <c r="P14" s="3">
        <f t="shared" si="1"/>
        <v>1</v>
      </c>
    </row>
    <row r="15" spans="1:16" x14ac:dyDescent="0.2">
      <c r="A15" s="11" t="s">
        <v>422</v>
      </c>
      <c r="B15" s="12" t="s">
        <v>34</v>
      </c>
      <c r="C15" s="12" t="s">
        <v>478</v>
      </c>
      <c r="D15" s="11"/>
      <c r="E15" s="11"/>
      <c r="F15" s="11"/>
      <c r="G15" s="11"/>
      <c r="H15" s="11">
        <v>5</v>
      </c>
      <c r="I15" s="11"/>
      <c r="J15" s="11"/>
      <c r="K15" s="11"/>
      <c r="L15" s="11"/>
      <c r="M15" s="11"/>
      <c r="N15" s="3">
        <f t="shared" si="0"/>
        <v>5</v>
      </c>
      <c r="O15" s="3"/>
      <c r="P15" s="3">
        <f t="shared" si="1"/>
        <v>1</v>
      </c>
    </row>
    <row r="16" spans="1:16" s="4" customFormat="1" ht="15" x14ac:dyDescent="0.25">
      <c r="A16" s="20"/>
      <c r="B16" s="7"/>
      <c r="C16" s="7"/>
      <c r="D16" s="21"/>
      <c r="E16" s="21"/>
      <c r="F16" s="21"/>
      <c r="G16" s="7"/>
      <c r="H16" s="7"/>
      <c r="I16" s="7"/>
      <c r="J16" s="7"/>
      <c r="K16" s="7"/>
      <c r="L16" s="23"/>
      <c r="M16" s="23"/>
      <c r="N16" s="23"/>
      <c r="O16" s="23"/>
      <c r="P16"/>
    </row>
    <row r="17" spans="1:16" s="4" customFormat="1" ht="15" x14ac:dyDescent="0.25">
      <c r="A17" s="18" t="s">
        <v>31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6" x14ac:dyDescent="0.2">
      <c r="A18" s="168" t="s">
        <v>43</v>
      </c>
      <c r="B18" s="12" t="s">
        <v>34</v>
      </c>
      <c r="C18" s="12" t="s">
        <v>54</v>
      </c>
      <c r="D18" s="11">
        <v>11</v>
      </c>
      <c r="E18" s="11">
        <v>15</v>
      </c>
      <c r="F18" s="11">
        <v>11</v>
      </c>
      <c r="G18" s="11"/>
      <c r="H18" s="11">
        <v>7</v>
      </c>
      <c r="I18" s="11"/>
      <c r="J18" s="11">
        <v>13</v>
      </c>
      <c r="K18" s="11"/>
      <c r="L18" s="11"/>
      <c r="M18" s="11"/>
      <c r="N18" s="3">
        <f t="shared" ref="N18:N35" si="4">SUM(D18:M18)</f>
        <v>57</v>
      </c>
      <c r="O18" s="3">
        <f>+N18</f>
        <v>57</v>
      </c>
      <c r="P18" s="3">
        <f t="shared" ref="P18:P35" si="5">COUNT(D18:M18)</f>
        <v>5</v>
      </c>
    </row>
    <row r="19" spans="1:16" x14ac:dyDescent="0.2">
      <c r="A19" s="11" t="s">
        <v>330</v>
      </c>
      <c r="B19" s="12" t="s">
        <v>34</v>
      </c>
      <c r="C19" s="12" t="s">
        <v>423</v>
      </c>
      <c r="D19" s="11">
        <v>9</v>
      </c>
      <c r="E19" s="11">
        <v>9</v>
      </c>
      <c r="F19" s="11">
        <v>8</v>
      </c>
      <c r="G19" s="11">
        <v>6</v>
      </c>
      <c r="H19" s="11"/>
      <c r="I19" s="11"/>
      <c r="J19" s="11"/>
      <c r="K19" s="11">
        <v>7</v>
      </c>
      <c r="L19" s="11"/>
      <c r="M19" s="11"/>
      <c r="N19" s="3">
        <f t="shared" si="4"/>
        <v>39</v>
      </c>
      <c r="O19" s="3">
        <f>+N19</f>
        <v>39</v>
      </c>
      <c r="P19" s="3">
        <f t="shared" si="5"/>
        <v>5</v>
      </c>
    </row>
    <row r="20" spans="1:16" x14ac:dyDescent="0.2">
      <c r="A20" s="11" t="s">
        <v>48</v>
      </c>
      <c r="B20" s="12" t="s">
        <v>34</v>
      </c>
      <c r="C20" s="12" t="s">
        <v>55</v>
      </c>
      <c r="D20" s="11">
        <v>6</v>
      </c>
      <c r="E20" s="11">
        <v>8</v>
      </c>
      <c r="F20" s="11">
        <v>4</v>
      </c>
      <c r="G20" s="11">
        <v>4</v>
      </c>
      <c r="H20" s="11"/>
      <c r="I20" s="11"/>
      <c r="J20" s="11"/>
      <c r="K20" s="11">
        <v>4</v>
      </c>
      <c r="L20" s="11"/>
      <c r="M20" s="11"/>
      <c r="N20" s="3">
        <f t="shared" si="4"/>
        <v>26</v>
      </c>
      <c r="O20" s="3">
        <f>+N20</f>
        <v>26</v>
      </c>
      <c r="P20" s="3">
        <f t="shared" si="5"/>
        <v>5</v>
      </c>
    </row>
    <row r="21" spans="1:16" x14ac:dyDescent="0.2">
      <c r="A21" s="11" t="s">
        <v>44</v>
      </c>
      <c r="B21" s="12" t="s">
        <v>34</v>
      </c>
      <c r="C21" s="12" t="s">
        <v>52</v>
      </c>
      <c r="D21" s="11">
        <v>15</v>
      </c>
      <c r="E21" s="11">
        <v>13</v>
      </c>
      <c r="F21" s="11"/>
      <c r="G21" s="11">
        <v>13</v>
      </c>
      <c r="H21" s="11">
        <v>13</v>
      </c>
      <c r="I21" s="11"/>
      <c r="J21" s="11"/>
      <c r="K21" s="11"/>
      <c r="L21" s="11"/>
      <c r="M21" s="11"/>
      <c r="N21" s="3">
        <f t="shared" si="4"/>
        <v>54</v>
      </c>
      <c r="O21" s="3"/>
      <c r="P21" s="3">
        <f t="shared" si="5"/>
        <v>4</v>
      </c>
    </row>
    <row r="22" spans="1:16" x14ac:dyDescent="0.2">
      <c r="A22" s="25" t="s">
        <v>405</v>
      </c>
      <c r="B22" s="12" t="s">
        <v>34</v>
      </c>
      <c r="C22" s="25" t="s">
        <v>424</v>
      </c>
      <c r="D22" s="25"/>
      <c r="E22" s="25"/>
      <c r="F22" s="25">
        <v>9</v>
      </c>
      <c r="G22" s="25">
        <v>11</v>
      </c>
      <c r="H22" s="25"/>
      <c r="I22" s="25"/>
      <c r="J22" s="25"/>
      <c r="K22" s="25">
        <v>8</v>
      </c>
      <c r="L22" s="25"/>
      <c r="M22" s="25"/>
      <c r="N22" s="3">
        <f t="shared" si="4"/>
        <v>28</v>
      </c>
      <c r="O22" s="3"/>
      <c r="P22" s="3">
        <f t="shared" si="5"/>
        <v>3</v>
      </c>
    </row>
    <row r="23" spans="1:16" ht="12" customHeight="1" x14ac:dyDescent="0.2">
      <c r="A23" s="25" t="s">
        <v>342</v>
      </c>
      <c r="B23" s="12" t="s">
        <v>34</v>
      </c>
      <c r="C23" s="25" t="s">
        <v>475</v>
      </c>
      <c r="D23" s="25"/>
      <c r="E23" s="25">
        <v>11</v>
      </c>
      <c r="F23" s="25">
        <v>15</v>
      </c>
      <c r="G23" s="25"/>
      <c r="H23" s="25"/>
      <c r="I23" s="25"/>
      <c r="J23" s="25"/>
      <c r="K23" s="25"/>
      <c r="L23" s="25"/>
      <c r="M23" s="25"/>
      <c r="N23" s="3">
        <f t="shared" si="4"/>
        <v>26</v>
      </c>
      <c r="O23" s="3"/>
      <c r="P23" s="3">
        <f t="shared" si="5"/>
        <v>2</v>
      </c>
    </row>
    <row r="24" spans="1:16" ht="11.25" customHeight="1" x14ac:dyDescent="0.2">
      <c r="A24" s="25" t="s">
        <v>511</v>
      </c>
      <c r="B24" s="12" t="s">
        <v>34</v>
      </c>
      <c r="C24" s="25" t="s">
        <v>189</v>
      </c>
      <c r="D24" s="25"/>
      <c r="E24" s="25"/>
      <c r="F24" s="25"/>
      <c r="G24" s="25"/>
      <c r="H24" s="25"/>
      <c r="I24" s="25"/>
      <c r="J24" s="25"/>
      <c r="K24" s="25">
        <v>9</v>
      </c>
      <c r="L24" s="25"/>
      <c r="M24" s="25">
        <v>15</v>
      </c>
      <c r="N24" s="3">
        <f t="shared" si="4"/>
        <v>24</v>
      </c>
      <c r="O24" s="3"/>
      <c r="P24" s="3">
        <f t="shared" si="5"/>
        <v>2</v>
      </c>
    </row>
    <row r="25" spans="1:16" ht="11.25" customHeight="1" x14ac:dyDescent="0.2">
      <c r="A25" s="25" t="s">
        <v>510</v>
      </c>
      <c r="B25" s="12" t="s">
        <v>34</v>
      </c>
      <c r="C25" s="25" t="s">
        <v>512</v>
      </c>
      <c r="D25" s="25"/>
      <c r="E25" s="25"/>
      <c r="F25" s="25"/>
      <c r="G25" s="25"/>
      <c r="H25" s="25"/>
      <c r="I25" s="25"/>
      <c r="J25" s="25"/>
      <c r="K25" s="25">
        <v>15</v>
      </c>
      <c r="L25" s="25"/>
      <c r="M25" s="25">
        <v>7</v>
      </c>
      <c r="N25" s="3">
        <f t="shared" si="4"/>
        <v>22</v>
      </c>
      <c r="O25" s="3"/>
      <c r="P25" s="3">
        <f t="shared" si="5"/>
        <v>2</v>
      </c>
    </row>
    <row r="26" spans="1:16" ht="10.5" customHeight="1" x14ac:dyDescent="0.2">
      <c r="A26" s="11" t="s">
        <v>41</v>
      </c>
      <c r="B26" s="12" t="s">
        <v>34</v>
      </c>
      <c r="C26" s="12" t="s">
        <v>53</v>
      </c>
      <c r="D26" s="11"/>
      <c r="E26" s="11"/>
      <c r="F26" s="11">
        <v>13</v>
      </c>
      <c r="G26" s="11"/>
      <c r="H26" s="11">
        <v>8</v>
      </c>
      <c r="I26" s="11"/>
      <c r="J26" s="11"/>
      <c r="K26" s="11"/>
      <c r="L26" s="11"/>
      <c r="M26" s="11"/>
      <c r="N26" s="3">
        <f t="shared" si="4"/>
        <v>21</v>
      </c>
      <c r="O26" s="3"/>
      <c r="P26" s="3">
        <f t="shared" si="5"/>
        <v>2</v>
      </c>
    </row>
    <row r="27" spans="1:16" x14ac:dyDescent="0.2">
      <c r="A27" s="11" t="s">
        <v>40</v>
      </c>
      <c r="B27" s="12" t="s">
        <v>34</v>
      </c>
      <c r="C27" s="12" t="s">
        <v>52</v>
      </c>
      <c r="D27" s="11"/>
      <c r="E27" s="11"/>
      <c r="F27" s="11">
        <v>6</v>
      </c>
      <c r="G27" s="11">
        <v>9</v>
      </c>
      <c r="H27" s="11">
        <v>6</v>
      </c>
      <c r="I27" s="11"/>
      <c r="J27" s="11"/>
      <c r="K27" s="11"/>
      <c r="L27" s="11"/>
      <c r="M27" s="11"/>
      <c r="N27" s="3">
        <f t="shared" si="4"/>
        <v>21</v>
      </c>
      <c r="O27" s="3"/>
      <c r="P27" s="3">
        <f t="shared" si="5"/>
        <v>3</v>
      </c>
    </row>
    <row r="28" spans="1:16" s="8" customFormat="1" x14ac:dyDescent="0.2">
      <c r="A28" s="6" t="s">
        <v>188</v>
      </c>
      <c r="B28" s="12" t="s">
        <v>34</v>
      </c>
      <c r="C28" s="25" t="s">
        <v>189</v>
      </c>
      <c r="D28" s="11"/>
      <c r="E28" s="11"/>
      <c r="F28" s="11">
        <v>7</v>
      </c>
      <c r="G28" s="11"/>
      <c r="H28" s="11"/>
      <c r="I28" s="11"/>
      <c r="J28" s="11"/>
      <c r="K28" s="11"/>
      <c r="L28" s="11"/>
      <c r="M28" s="11">
        <v>13</v>
      </c>
      <c r="N28" s="3">
        <f t="shared" si="4"/>
        <v>20</v>
      </c>
      <c r="O28" s="3"/>
      <c r="P28" s="3">
        <f t="shared" si="5"/>
        <v>2</v>
      </c>
    </row>
    <row r="29" spans="1:16" x14ac:dyDescent="0.2">
      <c r="A29" s="25" t="s">
        <v>420</v>
      </c>
      <c r="B29" s="12" t="s">
        <v>34</v>
      </c>
      <c r="C29" s="25" t="s">
        <v>77</v>
      </c>
      <c r="D29" s="25"/>
      <c r="E29" s="25"/>
      <c r="F29" s="25"/>
      <c r="G29" s="25"/>
      <c r="H29" s="25">
        <v>15</v>
      </c>
      <c r="I29" s="25"/>
      <c r="J29" s="25"/>
      <c r="K29" s="25"/>
      <c r="L29" s="25"/>
      <c r="M29" s="25"/>
      <c r="N29" s="3">
        <f t="shared" si="4"/>
        <v>15</v>
      </c>
      <c r="O29" s="3"/>
      <c r="P29" s="3">
        <f t="shared" si="5"/>
        <v>1</v>
      </c>
    </row>
    <row r="30" spans="1:16" x14ac:dyDescent="0.2">
      <c r="A30" s="11" t="s">
        <v>331</v>
      </c>
      <c r="B30" s="12" t="s">
        <v>34</v>
      </c>
      <c r="C30" s="12" t="s">
        <v>52</v>
      </c>
      <c r="D30" s="11">
        <v>8</v>
      </c>
      <c r="E30" s="11"/>
      <c r="F30" s="11">
        <v>5</v>
      </c>
      <c r="G30" s="11"/>
      <c r="H30" s="11"/>
      <c r="I30" s="11"/>
      <c r="J30" s="11"/>
      <c r="K30" s="11"/>
      <c r="L30" s="11"/>
      <c r="M30" s="11"/>
      <c r="N30" s="3">
        <f t="shared" si="4"/>
        <v>13</v>
      </c>
      <c r="O30" s="3"/>
      <c r="P30" s="3">
        <f t="shared" si="5"/>
        <v>2</v>
      </c>
    </row>
    <row r="31" spans="1:16" x14ac:dyDescent="0.2">
      <c r="A31" s="5" t="s">
        <v>418</v>
      </c>
      <c r="B31" s="5" t="s">
        <v>419</v>
      </c>
      <c r="C31" s="5"/>
      <c r="D31" s="5"/>
      <c r="E31" s="5"/>
      <c r="F31" s="5"/>
      <c r="G31" s="5">
        <v>8</v>
      </c>
      <c r="H31" s="5"/>
      <c r="I31" s="5"/>
      <c r="J31" s="5"/>
      <c r="K31" s="5"/>
      <c r="L31" s="5"/>
      <c r="M31" s="5"/>
      <c r="N31" s="22">
        <f t="shared" si="4"/>
        <v>8</v>
      </c>
      <c r="O31" s="22"/>
      <c r="P31" s="22">
        <f t="shared" si="5"/>
        <v>1</v>
      </c>
    </row>
    <row r="32" spans="1:16" x14ac:dyDescent="0.2">
      <c r="A32" s="11" t="s">
        <v>45</v>
      </c>
      <c r="B32" s="12" t="s">
        <v>34</v>
      </c>
      <c r="C32" s="12" t="s">
        <v>52</v>
      </c>
      <c r="D32" s="11">
        <v>5</v>
      </c>
      <c r="E32" s="11"/>
      <c r="F32" s="11"/>
      <c r="G32" s="11"/>
      <c r="H32" s="11"/>
      <c r="I32" s="11"/>
      <c r="J32" s="11"/>
      <c r="K32" s="11"/>
      <c r="L32" s="11"/>
      <c r="M32" s="11"/>
      <c r="N32" s="3">
        <f t="shared" si="4"/>
        <v>5</v>
      </c>
      <c r="O32" s="3"/>
      <c r="P32" s="3">
        <f t="shared" si="5"/>
        <v>1</v>
      </c>
    </row>
    <row r="33" spans="1:16" x14ac:dyDescent="0.2">
      <c r="A33" s="25" t="s">
        <v>549</v>
      </c>
      <c r="B33" s="12" t="s">
        <v>34</v>
      </c>
      <c r="C33" s="25" t="s">
        <v>189</v>
      </c>
      <c r="D33" s="25"/>
      <c r="E33" s="25"/>
      <c r="F33" s="25"/>
      <c r="G33" s="25"/>
      <c r="H33" s="25"/>
      <c r="I33" s="25"/>
      <c r="J33" s="25"/>
      <c r="K33" s="25">
        <v>5</v>
      </c>
      <c r="L33" s="25"/>
      <c r="M33" s="25"/>
      <c r="N33" s="3">
        <f t="shared" si="4"/>
        <v>5</v>
      </c>
      <c r="O33" s="3"/>
      <c r="P33" s="3">
        <f t="shared" si="5"/>
        <v>1</v>
      </c>
    </row>
    <row r="34" spans="1:16" x14ac:dyDescent="0.2">
      <c r="A34" s="11" t="s">
        <v>190</v>
      </c>
      <c r="B34" s="12" t="s">
        <v>34</v>
      </c>
      <c r="C34" s="12" t="s">
        <v>200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">
        <f t="shared" si="4"/>
        <v>0</v>
      </c>
      <c r="O34" s="3"/>
      <c r="P34" s="3">
        <f t="shared" si="5"/>
        <v>0</v>
      </c>
    </row>
    <row r="35" spans="1:16" x14ac:dyDescent="0.2">
      <c r="A35" s="11" t="s">
        <v>286</v>
      </c>
      <c r="B35" s="12" t="s">
        <v>34</v>
      </c>
      <c r="C35" s="12" t="s">
        <v>287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">
        <f t="shared" si="4"/>
        <v>0</v>
      </c>
      <c r="O35" s="3"/>
      <c r="P35" s="3">
        <f t="shared" si="5"/>
        <v>0</v>
      </c>
    </row>
  </sheetData>
  <sortState xmlns:xlrd2="http://schemas.microsoft.com/office/spreadsheetml/2017/richdata2" ref="A18:P35">
    <sortCondition descending="1" ref="O18:O35"/>
    <sortCondition descending="1" ref="N18:N35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84E-EB08-45C6-B478-8630BFAED008}">
  <sheetPr>
    <pageSetUpPr fitToPage="1"/>
  </sheetPr>
  <dimension ref="A1:P13"/>
  <sheetViews>
    <sheetView showGridLines="0" workbookViewId="0">
      <selection activeCell="C8" sqref="C8:C13"/>
    </sheetView>
  </sheetViews>
  <sheetFormatPr defaultRowHeight="11.25" x14ac:dyDescent="0.2"/>
  <cols>
    <col min="1" max="1" width="21.710937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10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7" t="s">
        <v>56</v>
      </c>
      <c r="B5" s="12" t="s">
        <v>34</v>
      </c>
      <c r="C5" s="12" t="s">
        <v>58</v>
      </c>
      <c r="D5" s="11">
        <v>13</v>
      </c>
      <c r="E5" s="11"/>
      <c r="F5" s="11">
        <v>13</v>
      </c>
      <c r="G5" s="11">
        <v>11</v>
      </c>
      <c r="H5" s="11"/>
      <c r="I5" s="11"/>
      <c r="J5" s="11"/>
      <c r="K5" s="11"/>
      <c r="L5" s="11"/>
      <c r="M5" s="11"/>
      <c r="N5" s="3">
        <f>SUM(D5:M5)</f>
        <v>37</v>
      </c>
      <c r="O5" s="3"/>
      <c r="P5" s="3">
        <f>COUNT(D5:M5)</f>
        <v>3</v>
      </c>
    </row>
    <row r="6" spans="1:16" s="4" customFormat="1" ht="15" x14ac:dyDescent="0.25">
      <c r="A6" s="20"/>
      <c r="B6" s="7"/>
      <c r="C6" s="7"/>
      <c r="D6" s="21"/>
      <c r="E6" s="21"/>
      <c r="F6" s="21"/>
      <c r="G6" s="7"/>
      <c r="H6" s="7"/>
      <c r="I6" s="7"/>
      <c r="J6" s="7"/>
      <c r="K6" s="7"/>
      <c r="L6" s="23"/>
      <c r="M6" s="23"/>
      <c r="N6" s="23"/>
      <c r="O6" s="23"/>
      <c r="P6"/>
    </row>
    <row r="7" spans="1:16" s="4" customFormat="1" ht="15" x14ac:dyDescent="0.25">
      <c r="A7" s="18" t="s">
        <v>31</v>
      </c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6" x14ac:dyDescent="0.2">
      <c r="A8" s="168" t="s">
        <v>219</v>
      </c>
      <c r="B8" s="12" t="s">
        <v>34</v>
      </c>
      <c r="C8" s="12" t="s">
        <v>234</v>
      </c>
      <c r="D8" s="11"/>
      <c r="E8" s="11">
        <v>15</v>
      </c>
      <c r="F8" s="11">
        <v>15</v>
      </c>
      <c r="G8" s="11">
        <v>9</v>
      </c>
      <c r="H8" s="11">
        <v>15</v>
      </c>
      <c r="I8" s="11">
        <v>15</v>
      </c>
      <c r="J8" s="11">
        <v>15</v>
      </c>
      <c r="K8" s="11">
        <v>13</v>
      </c>
      <c r="L8" s="11"/>
      <c r="M8" s="11"/>
      <c r="N8" s="3">
        <f t="shared" ref="N8:N13" si="0">SUM(D8:M8)</f>
        <v>97</v>
      </c>
      <c r="O8" s="3">
        <f>+N8-G8</f>
        <v>88</v>
      </c>
      <c r="P8" s="3">
        <f t="shared" ref="P8:P13" si="1">COUNT(D8:M8)</f>
        <v>7</v>
      </c>
    </row>
    <row r="9" spans="1:16" x14ac:dyDescent="0.2">
      <c r="A9" s="11" t="s">
        <v>57</v>
      </c>
      <c r="B9" s="12" t="s">
        <v>34</v>
      </c>
      <c r="C9" s="12" t="s">
        <v>59</v>
      </c>
      <c r="D9" s="11">
        <v>15</v>
      </c>
      <c r="E9" s="11"/>
      <c r="F9" s="11"/>
      <c r="G9" s="11">
        <v>15</v>
      </c>
      <c r="H9" s="11"/>
      <c r="I9" s="11">
        <v>11</v>
      </c>
      <c r="J9" s="11"/>
      <c r="K9" s="11"/>
      <c r="L9" s="11"/>
      <c r="M9" s="11"/>
      <c r="N9" s="3">
        <f t="shared" si="0"/>
        <v>41</v>
      </c>
      <c r="O9" s="3"/>
      <c r="P9" s="3">
        <f t="shared" si="1"/>
        <v>3</v>
      </c>
    </row>
    <row r="10" spans="1:16" x14ac:dyDescent="0.2">
      <c r="A10" s="25" t="s">
        <v>380</v>
      </c>
      <c r="B10" s="12" t="s">
        <v>34</v>
      </c>
      <c r="C10" s="12" t="s">
        <v>59</v>
      </c>
      <c r="D10" s="25"/>
      <c r="E10" s="25"/>
      <c r="F10" s="25">
        <v>11</v>
      </c>
      <c r="G10" s="25">
        <v>13</v>
      </c>
      <c r="H10" s="25"/>
      <c r="I10" s="25">
        <v>13</v>
      </c>
      <c r="J10" s="25"/>
      <c r="K10" s="25"/>
      <c r="L10" s="25"/>
      <c r="M10" s="25"/>
      <c r="N10" s="3">
        <f t="shared" si="0"/>
        <v>37</v>
      </c>
      <c r="O10" s="3"/>
      <c r="P10" s="3">
        <f t="shared" si="1"/>
        <v>3</v>
      </c>
    </row>
    <row r="11" spans="1:16" x14ac:dyDescent="0.2">
      <c r="A11" s="11" t="s">
        <v>513</v>
      </c>
      <c r="B11" s="12" t="s">
        <v>34</v>
      </c>
      <c r="C11" s="12" t="s">
        <v>514</v>
      </c>
      <c r="D11" s="11"/>
      <c r="E11" s="11"/>
      <c r="F11" s="11"/>
      <c r="G11" s="11"/>
      <c r="H11" s="11"/>
      <c r="I11" s="11"/>
      <c r="J11" s="11"/>
      <c r="K11" s="11">
        <v>15</v>
      </c>
      <c r="L11" s="11"/>
      <c r="M11" s="11">
        <v>15</v>
      </c>
      <c r="N11" s="3">
        <f t="shared" si="0"/>
        <v>30</v>
      </c>
      <c r="O11" s="3"/>
      <c r="P11" s="3">
        <f t="shared" si="1"/>
        <v>2</v>
      </c>
    </row>
    <row r="12" spans="1:16" x14ac:dyDescent="0.2">
      <c r="A12" s="11" t="s">
        <v>220</v>
      </c>
      <c r="B12" s="12" t="s">
        <v>34</v>
      </c>
      <c r="C12" s="12" t="s">
        <v>58</v>
      </c>
      <c r="D12" s="11"/>
      <c r="E12" s="11"/>
      <c r="F12" s="11"/>
      <c r="G12" s="11">
        <v>8</v>
      </c>
      <c r="H12" s="11">
        <v>13</v>
      </c>
      <c r="I12" s="11"/>
      <c r="J12" s="11"/>
      <c r="K12" s="11"/>
      <c r="L12" s="11"/>
      <c r="M12" s="11"/>
      <c r="N12" s="3">
        <f t="shared" si="0"/>
        <v>21</v>
      </c>
      <c r="O12" s="3"/>
      <c r="P12" s="3">
        <f t="shared" si="1"/>
        <v>2</v>
      </c>
    </row>
    <row r="13" spans="1:16" x14ac:dyDescent="0.2">
      <c r="A13" s="25" t="s">
        <v>381</v>
      </c>
      <c r="B13" s="12" t="s">
        <v>34</v>
      </c>
      <c r="C13" s="12" t="s">
        <v>59</v>
      </c>
      <c r="D13" s="25"/>
      <c r="E13" s="25"/>
      <c r="F13" s="25">
        <v>9</v>
      </c>
      <c r="G13" s="25" t="s">
        <v>106</v>
      </c>
      <c r="H13" s="25"/>
      <c r="I13" s="25">
        <v>9</v>
      </c>
      <c r="J13" s="25"/>
      <c r="K13" s="25"/>
      <c r="L13" s="25"/>
      <c r="M13" s="25"/>
      <c r="N13" s="3">
        <f t="shared" si="0"/>
        <v>18</v>
      </c>
      <c r="O13" s="3"/>
      <c r="P13" s="3">
        <f t="shared" si="1"/>
        <v>2</v>
      </c>
    </row>
  </sheetData>
  <sortState xmlns:xlrd2="http://schemas.microsoft.com/office/spreadsheetml/2017/richdata2" ref="A8:P13">
    <sortCondition descending="1" ref="O8:O13"/>
    <sortCondition descending="1" ref="N8:N13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FD1-8B52-40D3-BFC4-407D0466CD18}">
  <sheetPr>
    <pageSetUpPr fitToPage="1"/>
  </sheetPr>
  <dimension ref="A1:P11"/>
  <sheetViews>
    <sheetView showGridLines="0" workbookViewId="0">
      <selection activeCell="F17" sqref="F17"/>
    </sheetView>
  </sheetViews>
  <sheetFormatPr defaultRowHeight="11.25" x14ac:dyDescent="0.2"/>
  <cols>
    <col min="1" max="1" width="23.8554687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11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1" t="s">
        <v>169</v>
      </c>
      <c r="B5" s="11" t="s">
        <v>34</v>
      </c>
      <c r="C5" s="11" t="s">
        <v>191</v>
      </c>
      <c r="D5" s="11"/>
      <c r="E5" s="11"/>
      <c r="F5" s="11"/>
      <c r="G5" s="11"/>
      <c r="H5" s="11">
        <v>15</v>
      </c>
      <c r="I5" s="11"/>
      <c r="J5" s="11"/>
      <c r="K5" s="11"/>
      <c r="L5" s="11"/>
      <c r="M5" s="11"/>
      <c r="N5" s="3">
        <f>SUM(D5:M5)</f>
        <v>15</v>
      </c>
      <c r="O5" s="3"/>
      <c r="P5" s="3">
        <f>COUNT(D5:M5)</f>
        <v>1</v>
      </c>
    </row>
    <row r="6" spans="1:16" s="8" customFormat="1" x14ac:dyDescent="0.2">
      <c r="A6" s="11" t="s">
        <v>516</v>
      </c>
      <c r="B6" s="11" t="s">
        <v>34</v>
      </c>
      <c r="C6" s="11" t="s">
        <v>517</v>
      </c>
      <c r="D6" s="11"/>
      <c r="E6" s="11"/>
      <c r="F6" s="11"/>
      <c r="G6" s="11"/>
      <c r="H6" s="11"/>
      <c r="I6" s="11"/>
      <c r="J6" s="11"/>
      <c r="K6" s="11">
        <v>13</v>
      </c>
      <c r="L6" s="11"/>
      <c r="M6" s="11"/>
      <c r="N6" s="3">
        <f t="shared" ref="N6" si="0">SUM(D6:M6)</f>
        <v>13</v>
      </c>
      <c r="O6" s="3"/>
      <c r="P6" s="3">
        <f t="shared" ref="P6" si="1">COUNT(D6:M6)</f>
        <v>1</v>
      </c>
    </row>
    <row r="7" spans="1:16" s="4" customFormat="1" ht="15" x14ac:dyDescent="0.25">
      <c r="A7" s="20"/>
      <c r="B7" s="7"/>
      <c r="C7" s="7"/>
      <c r="D7" s="21"/>
      <c r="E7" s="21"/>
      <c r="F7" s="21"/>
      <c r="G7" s="7"/>
      <c r="H7" s="7"/>
      <c r="I7" s="7"/>
      <c r="J7" s="7"/>
      <c r="K7" s="7"/>
      <c r="L7" s="23"/>
      <c r="M7" s="23"/>
      <c r="N7" s="23"/>
      <c r="O7" s="23"/>
      <c r="P7"/>
    </row>
    <row r="8" spans="1:16" s="4" customFormat="1" ht="15" x14ac:dyDescent="0.25">
      <c r="A8" s="18" t="s">
        <v>31</v>
      </c>
      <c r="B8"/>
      <c r="C8"/>
      <c r="D8"/>
      <c r="E8"/>
      <c r="F8"/>
      <c r="G8"/>
      <c r="H8"/>
      <c r="I8"/>
      <c r="J8"/>
      <c r="K8"/>
      <c r="L8"/>
      <c r="M8"/>
      <c r="N8"/>
      <c r="O8"/>
    </row>
    <row r="9" spans="1:16" s="8" customFormat="1" x14ac:dyDescent="0.2">
      <c r="A9" s="11" t="s">
        <v>221</v>
      </c>
      <c r="B9" s="11" t="s">
        <v>34</v>
      </c>
      <c r="C9" s="11" t="s">
        <v>235</v>
      </c>
      <c r="D9" s="11">
        <v>15</v>
      </c>
      <c r="E9" s="11"/>
      <c r="F9" s="11"/>
      <c r="G9" s="11">
        <v>15</v>
      </c>
      <c r="H9" s="11"/>
      <c r="I9" s="11"/>
      <c r="J9" s="11"/>
      <c r="K9" s="11"/>
      <c r="L9" s="11"/>
      <c r="M9" s="11"/>
      <c r="N9" s="3">
        <f>SUM(D9:M9)</f>
        <v>30</v>
      </c>
      <c r="O9" s="3"/>
      <c r="P9" s="3">
        <f>COUNT(D9:M9)</f>
        <v>2</v>
      </c>
    </row>
    <row r="10" spans="1:16" x14ac:dyDescent="0.2">
      <c r="A10" s="11" t="s">
        <v>322</v>
      </c>
      <c r="B10" s="11" t="s">
        <v>34</v>
      </c>
      <c r="C10" s="11" t="s">
        <v>323</v>
      </c>
      <c r="D10" s="11">
        <v>13</v>
      </c>
      <c r="E10" s="11"/>
      <c r="F10" s="11">
        <v>15</v>
      </c>
      <c r="G10" s="11"/>
      <c r="H10" s="11"/>
      <c r="I10" s="11"/>
      <c r="J10" s="11"/>
      <c r="K10" s="11"/>
      <c r="L10" s="11"/>
      <c r="M10" s="11"/>
      <c r="N10" s="3">
        <f>SUM(D10:M10)</f>
        <v>28</v>
      </c>
      <c r="O10" s="3"/>
      <c r="P10" s="3">
        <f>COUNT(D10:M10)</f>
        <v>2</v>
      </c>
    </row>
    <row r="11" spans="1:16" x14ac:dyDescent="0.2">
      <c r="A11" s="11" t="s">
        <v>515</v>
      </c>
      <c r="B11" s="11"/>
      <c r="C11" s="11"/>
      <c r="D11" s="11"/>
      <c r="E11" s="11"/>
      <c r="F11" s="11"/>
      <c r="G11" s="11"/>
      <c r="H11" s="11"/>
      <c r="I11" s="11"/>
      <c r="J11" s="11"/>
      <c r="K11" s="11">
        <v>15</v>
      </c>
      <c r="L11" s="11"/>
      <c r="M11" s="11"/>
      <c r="N11" s="3">
        <f>SUM(D11:M11)</f>
        <v>15</v>
      </c>
      <c r="O11" s="3"/>
      <c r="P11" s="3">
        <f>COUNT(D11:M11)</f>
        <v>1</v>
      </c>
    </row>
  </sheetData>
  <sortState xmlns:xlrd2="http://schemas.microsoft.com/office/spreadsheetml/2017/richdata2" ref="A9:P11">
    <sortCondition descending="1" ref="N9:N11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2204-4D57-42D4-A824-2FC2E65F170E}">
  <sheetPr>
    <pageSetUpPr fitToPage="1"/>
  </sheetPr>
  <dimension ref="A1:Q18"/>
  <sheetViews>
    <sheetView showGridLines="0" workbookViewId="0">
      <selection activeCell="B12" sqref="B12:B14"/>
    </sheetView>
  </sheetViews>
  <sheetFormatPr defaultRowHeight="11.25" x14ac:dyDescent="0.2"/>
  <cols>
    <col min="1" max="1" width="16" style="1" customWidth="1"/>
    <col min="2" max="16384" width="9.140625" style="1"/>
  </cols>
  <sheetData>
    <row r="1" spans="1:17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7" s="2" customFormat="1" ht="57.75" customHeight="1" x14ac:dyDescent="0.2">
      <c r="A2" s="32" t="s">
        <v>27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7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7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7" x14ac:dyDescent="0.2">
      <c r="A5" s="168" t="s">
        <v>343</v>
      </c>
      <c r="B5" s="12" t="s">
        <v>34</v>
      </c>
      <c r="C5" s="12" t="s">
        <v>289</v>
      </c>
      <c r="D5" s="11"/>
      <c r="E5" s="11">
        <v>13</v>
      </c>
      <c r="F5" s="11">
        <v>9</v>
      </c>
      <c r="G5" s="11">
        <v>13</v>
      </c>
      <c r="H5" s="11">
        <v>13</v>
      </c>
      <c r="I5" s="11">
        <v>13</v>
      </c>
      <c r="J5" s="11"/>
      <c r="K5" s="11"/>
      <c r="L5" s="11">
        <v>15</v>
      </c>
      <c r="M5" s="11"/>
      <c r="N5" s="3">
        <f>SUM(D5:M5)</f>
        <v>76</v>
      </c>
      <c r="O5" s="3">
        <f>+N5</f>
        <v>76</v>
      </c>
      <c r="P5" s="3">
        <f>COUNT(D5:M5)</f>
        <v>6</v>
      </c>
    </row>
    <row r="6" spans="1:17" x14ac:dyDescent="0.2">
      <c r="A6" s="6" t="s">
        <v>288</v>
      </c>
      <c r="B6" s="12" t="s">
        <v>34</v>
      </c>
      <c r="C6" s="12" t="s">
        <v>289</v>
      </c>
      <c r="D6" s="11"/>
      <c r="E6" s="11">
        <v>9</v>
      </c>
      <c r="F6" s="11">
        <v>8</v>
      </c>
      <c r="G6" s="11">
        <v>11</v>
      </c>
      <c r="H6" s="11">
        <v>11</v>
      </c>
      <c r="I6" s="11">
        <v>11</v>
      </c>
      <c r="J6" s="11"/>
      <c r="K6" s="11"/>
      <c r="L6" s="11"/>
      <c r="M6" s="11"/>
      <c r="N6" s="3">
        <f>SUM(D6:M6)</f>
        <v>50</v>
      </c>
      <c r="O6" s="3">
        <f>+N6</f>
        <v>50</v>
      </c>
      <c r="P6" s="3">
        <f>COUNT(D6:M6)</f>
        <v>5</v>
      </c>
    </row>
    <row r="7" spans="1:17" x14ac:dyDescent="0.2">
      <c r="A7" s="11" t="s">
        <v>60</v>
      </c>
      <c r="B7" s="11" t="s">
        <v>34</v>
      </c>
      <c r="C7" s="11" t="s">
        <v>61</v>
      </c>
      <c r="D7" s="11"/>
      <c r="E7" s="11">
        <v>8</v>
      </c>
      <c r="F7" s="11"/>
      <c r="G7" s="11"/>
      <c r="H7" s="11"/>
      <c r="I7" s="11"/>
      <c r="J7" s="11"/>
      <c r="K7" s="11"/>
      <c r="L7" s="11"/>
      <c r="M7" s="11"/>
      <c r="N7" s="3">
        <f>SUM(D7:M7)</f>
        <v>8</v>
      </c>
      <c r="O7" s="3"/>
      <c r="P7" s="3">
        <f>COUNT(D7:M7)</f>
        <v>1</v>
      </c>
    </row>
    <row r="8" spans="1:17" x14ac:dyDescent="0.2">
      <c r="A8" s="6" t="s">
        <v>344</v>
      </c>
      <c r="B8" s="12" t="s">
        <v>34</v>
      </c>
      <c r="C8" s="12" t="s">
        <v>345</v>
      </c>
      <c r="D8" s="11"/>
      <c r="E8" s="11">
        <v>7</v>
      </c>
      <c r="F8" s="11"/>
      <c r="G8" s="11"/>
      <c r="H8" s="11"/>
      <c r="I8" s="11"/>
      <c r="J8" s="11"/>
      <c r="K8" s="11"/>
      <c r="L8" s="11"/>
      <c r="M8" s="11"/>
      <c r="N8" s="3">
        <f>SUM(D8:M8)</f>
        <v>7</v>
      </c>
      <c r="O8" s="3"/>
      <c r="P8" s="3">
        <f>COUNT(D8:M8)</f>
        <v>1</v>
      </c>
    </row>
    <row r="9" spans="1:17" s="4" customFormat="1" ht="15" x14ac:dyDescent="0.25"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s="4" customFormat="1" ht="15" x14ac:dyDescent="0.25">
      <c r="A10" s="20"/>
      <c r="B10" s="7"/>
      <c r="C10" s="7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s="4" customFormat="1" ht="15" x14ac:dyDescent="0.25">
      <c r="A11" s="18" t="s">
        <v>31</v>
      </c>
      <c r="B11"/>
      <c r="C11"/>
      <c r="D11" s="44"/>
      <c r="E11" s="44"/>
      <c r="F11" s="44"/>
      <c r="G11" s="44"/>
      <c r="H11" s="44"/>
      <c r="I11" s="44"/>
      <c r="J11" s="44"/>
      <c r="K11" s="44"/>
      <c r="L11"/>
      <c r="M11"/>
      <c r="N11"/>
      <c r="O11"/>
    </row>
    <row r="12" spans="1:17" x14ac:dyDescent="0.2">
      <c r="A12" s="168" t="s">
        <v>206</v>
      </c>
      <c r="B12" s="12" t="s">
        <v>34</v>
      </c>
      <c r="C12" s="12" t="s">
        <v>237</v>
      </c>
      <c r="D12" s="11">
        <v>15</v>
      </c>
      <c r="E12" s="11">
        <v>15</v>
      </c>
      <c r="F12" s="11">
        <v>15</v>
      </c>
      <c r="G12" s="11">
        <v>15</v>
      </c>
      <c r="H12" s="11"/>
      <c r="I12" s="11"/>
      <c r="J12" s="11">
        <v>15</v>
      </c>
      <c r="K12" s="11">
        <v>15</v>
      </c>
      <c r="L12" s="11">
        <v>15</v>
      </c>
      <c r="M12" s="11"/>
      <c r="N12" s="3">
        <f t="shared" ref="N12:N18" si="0">SUM(D12:M12)</f>
        <v>105</v>
      </c>
      <c r="O12" s="3">
        <f>+N12-D12</f>
        <v>90</v>
      </c>
      <c r="P12" s="3">
        <f t="shared" ref="P12:P18" si="1">COUNT(D12:M12)</f>
        <v>7</v>
      </c>
    </row>
    <row r="13" spans="1:17" x14ac:dyDescent="0.2">
      <c r="A13" s="41" t="s">
        <v>272</v>
      </c>
      <c r="B13" s="12" t="s">
        <v>34</v>
      </c>
      <c r="C13" s="12" t="s">
        <v>236</v>
      </c>
      <c r="D13" s="11">
        <v>13</v>
      </c>
      <c r="E13" s="11">
        <v>11</v>
      </c>
      <c r="F13" s="11">
        <v>11</v>
      </c>
      <c r="G13" s="11"/>
      <c r="H13" s="11">
        <v>15</v>
      </c>
      <c r="I13" s="11">
        <v>15</v>
      </c>
      <c r="J13" s="11">
        <v>13</v>
      </c>
      <c r="K13" s="11">
        <v>13</v>
      </c>
      <c r="L13" s="11"/>
      <c r="M13" s="11"/>
      <c r="N13" s="3">
        <f t="shared" si="0"/>
        <v>91</v>
      </c>
      <c r="O13" s="3">
        <f>+N13-E13</f>
        <v>80</v>
      </c>
      <c r="P13" s="3">
        <f t="shared" si="1"/>
        <v>7</v>
      </c>
    </row>
    <row r="14" spans="1:17" x14ac:dyDescent="0.2">
      <c r="A14" s="41" t="s">
        <v>207</v>
      </c>
      <c r="B14" s="12" t="s">
        <v>34</v>
      </c>
      <c r="C14" s="12" t="s">
        <v>236</v>
      </c>
      <c r="D14" s="11">
        <v>11</v>
      </c>
      <c r="E14" s="11" t="s">
        <v>435</v>
      </c>
      <c r="F14" s="11">
        <v>6</v>
      </c>
      <c r="G14" s="11"/>
      <c r="H14" s="11"/>
      <c r="I14" s="11"/>
      <c r="J14" s="11"/>
      <c r="K14" s="11"/>
      <c r="L14" s="11"/>
      <c r="M14" s="11"/>
      <c r="N14" s="3">
        <f t="shared" si="0"/>
        <v>17</v>
      </c>
      <c r="O14" s="3"/>
      <c r="P14" s="3">
        <f t="shared" si="1"/>
        <v>2</v>
      </c>
    </row>
    <row r="15" spans="1:17" s="8" customFormat="1" x14ac:dyDescent="0.2">
      <c r="A15" s="5" t="s">
        <v>382</v>
      </c>
      <c r="B15" s="5"/>
      <c r="C15" s="15" t="s">
        <v>384</v>
      </c>
      <c r="D15" s="5"/>
      <c r="E15" s="5"/>
      <c r="F15" s="5">
        <v>13</v>
      </c>
      <c r="G15" s="5"/>
      <c r="H15" s="5"/>
      <c r="I15" s="5"/>
      <c r="J15" s="5"/>
      <c r="K15" s="5"/>
      <c r="L15" s="5"/>
      <c r="M15" s="5"/>
      <c r="N15" s="22">
        <f t="shared" si="0"/>
        <v>13</v>
      </c>
      <c r="O15" s="22"/>
      <c r="P15" s="22">
        <f t="shared" si="1"/>
        <v>1</v>
      </c>
    </row>
    <row r="16" spans="1:17" x14ac:dyDescent="0.2">
      <c r="A16" s="25" t="s">
        <v>273</v>
      </c>
      <c r="B16" s="12" t="s">
        <v>34</v>
      </c>
      <c r="C16" s="25" t="s">
        <v>241</v>
      </c>
      <c r="D16" s="11">
        <v>9</v>
      </c>
      <c r="E16" s="11"/>
      <c r="F16" s="11"/>
      <c r="G16" s="11"/>
      <c r="H16" s="11"/>
      <c r="I16" s="11"/>
      <c r="J16" s="11"/>
      <c r="K16" s="11"/>
      <c r="L16" s="11"/>
      <c r="M16" s="11"/>
      <c r="N16" s="3">
        <f t="shared" si="0"/>
        <v>9</v>
      </c>
      <c r="O16" s="3"/>
      <c r="P16" s="3">
        <f t="shared" si="1"/>
        <v>1</v>
      </c>
    </row>
    <row r="17" spans="1:16" s="8" customFormat="1" x14ac:dyDescent="0.2">
      <c r="A17" s="25" t="s">
        <v>479</v>
      </c>
      <c r="B17" s="12" t="s">
        <v>34</v>
      </c>
      <c r="C17" s="25" t="s">
        <v>289</v>
      </c>
      <c r="D17" s="11"/>
      <c r="E17" s="11"/>
      <c r="F17" s="11"/>
      <c r="G17" s="11"/>
      <c r="H17" s="11"/>
      <c r="I17" s="11">
        <v>9</v>
      </c>
      <c r="J17" s="11"/>
      <c r="K17" s="11"/>
      <c r="L17" s="11"/>
      <c r="M17" s="11"/>
      <c r="N17" s="3">
        <f t="shared" si="0"/>
        <v>9</v>
      </c>
      <c r="O17" s="3"/>
      <c r="P17" s="3">
        <f t="shared" si="1"/>
        <v>1</v>
      </c>
    </row>
    <row r="18" spans="1:16" x14ac:dyDescent="0.2">
      <c r="A18" s="13" t="s">
        <v>383</v>
      </c>
      <c r="B18" s="15"/>
      <c r="C18" s="15" t="s">
        <v>384</v>
      </c>
      <c r="D18" s="5"/>
      <c r="E18" s="5"/>
      <c r="F18" s="5">
        <v>7</v>
      </c>
      <c r="G18" s="5"/>
      <c r="H18" s="5"/>
      <c r="I18" s="5"/>
      <c r="J18" s="5"/>
      <c r="K18" s="5"/>
      <c r="L18" s="5"/>
      <c r="M18" s="5"/>
      <c r="N18" s="22">
        <f t="shared" si="0"/>
        <v>7</v>
      </c>
      <c r="O18" s="22"/>
      <c r="P18" s="22">
        <f t="shared" si="1"/>
        <v>1</v>
      </c>
    </row>
  </sheetData>
  <sortState xmlns:xlrd2="http://schemas.microsoft.com/office/spreadsheetml/2017/richdata2" ref="A12:P18">
    <sortCondition descending="1" ref="O12:O18"/>
    <sortCondition descending="1" ref="N12:N18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CEE7-3264-4E23-B4C4-6DE62DA5F750}">
  <sheetPr>
    <pageSetUpPr fitToPage="1"/>
  </sheetPr>
  <dimension ref="A1:P36"/>
  <sheetViews>
    <sheetView showGridLines="0" workbookViewId="0">
      <selection activeCell="C35" activeCellId="2" sqref="C19:C31 C33 C35:C36"/>
    </sheetView>
  </sheetViews>
  <sheetFormatPr defaultRowHeight="11.25" x14ac:dyDescent="0.2"/>
  <cols>
    <col min="1" max="1" width="19.8554687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26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68" t="s">
        <v>227</v>
      </c>
      <c r="B5" s="12" t="s">
        <v>34</v>
      </c>
      <c r="C5" s="12" t="s">
        <v>238</v>
      </c>
      <c r="D5" s="11">
        <v>15</v>
      </c>
      <c r="E5" s="11">
        <v>11</v>
      </c>
      <c r="F5" s="11">
        <v>8</v>
      </c>
      <c r="G5" s="11" t="s">
        <v>426</v>
      </c>
      <c r="H5" s="11"/>
      <c r="I5" s="11"/>
      <c r="J5" s="11">
        <v>15</v>
      </c>
      <c r="K5" s="11">
        <v>7</v>
      </c>
      <c r="L5" s="11">
        <v>13</v>
      </c>
      <c r="M5" s="11"/>
      <c r="N5" s="3">
        <f t="shared" ref="N5:N16" si="0">SUM(D5:M5)</f>
        <v>69</v>
      </c>
      <c r="O5" s="3">
        <f>+N5</f>
        <v>69</v>
      </c>
      <c r="P5" s="3">
        <f t="shared" ref="P5:P16" si="1">COUNT(D5:M5)</f>
        <v>6</v>
      </c>
    </row>
    <row r="6" spans="1:16" x14ac:dyDescent="0.2">
      <c r="A6" s="11" t="s">
        <v>427</v>
      </c>
      <c r="B6" s="12" t="s">
        <v>34</v>
      </c>
      <c r="C6" s="12" t="s">
        <v>425</v>
      </c>
      <c r="D6" s="11"/>
      <c r="E6" s="11"/>
      <c r="F6" s="11"/>
      <c r="G6" s="11">
        <v>13</v>
      </c>
      <c r="H6" s="11">
        <v>4</v>
      </c>
      <c r="I6" s="11">
        <v>9</v>
      </c>
      <c r="J6" s="11">
        <v>8</v>
      </c>
      <c r="K6" s="11">
        <v>13</v>
      </c>
      <c r="L6" s="11"/>
      <c r="M6" s="11">
        <v>7</v>
      </c>
      <c r="N6" s="3">
        <f t="shared" si="0"/>
        <v>54</v>
      </c>
      <c r="O6" s="3">
        <f>+N6</f>
        <v>54</v>
      </c>
      <c r="P6" s="3">
        <f t="shared" si="1"/>
        <v>6</v>
      </c>
    </row>
    <row r="7" spans="1:16" x14ac:dyDescent="0.2">
      <c r="A7" s="11" t="s">
        <v>62</v>
      </c>
      <c r="B7" s="12" t="s">
        <v>34</v>
      </c>
      <c r="C7" s="12" t="s">
        <v>69</v>
      </c>
      <c r="D7" s="11">
        <v>4</v>
      </c>
      <c r="E7" s="11">
        <v>7</v>
      </c>
      <c r="F7" s="11">
        <v>15</v>
      </c>
      <c r="G7" s="11"/>
      <c r="H7" s="11">
        <v>2</v>
      </c>
      <c r="I7" s="11">
        <v>8</v>
      </c>
      <c r="J7" s="11"/>
      <c r="K7" s="11">
        <v>6</v>
      </c>
      <c r="L7" s="11"/>
      <c r="M7" s="11">
        <v>13</v>
      </c>
      <c r="N7" s="3">
        <f t="shared" si="0"/>
        <v>55</v>
      </c>
      <c r="O7" s="3">
        <f>+N7-H7</f>
        <v>53</v>
      </c>
      <c r="P7" s="3">
        <f t="shared" si="1"/>
        <v>7</v>
      </c>
    </row>
    <row r="8" spans="1:16" x14ac:dyDescent="0.2">
      <c r="A8" s="11" t="s">
        <v>63</v>
      </c>
      <c r="B8" s="12" t="s">
        <v>34</v>
      </c>
      <c r="C8" s="12" t="s">
        <v>70</v>
      </c>
      <c r="D8" s="11">
        <v>3</v>
      </c>
      <c r="E8" s="11">
        <v>8</v>
      </c>
      <c r="F8" s="11">
        <v>7</v>
      </c>
      <c r="G8" s="11">
        <v>11</v>
      </c>
      <c r="H8" s="11"/>
      <c r="I8" s="11">
        <v>4</v>
      </c>
      <c r="J8" s="11">
        <v>9</v>
      </c>
      <c r="K8" s="11">
        <v>8</v>
      </c>
      <c r="L8" s="11">
        <v>7</v>
      </c>
      <c r="M8" s="11">
        <v>6</v>
      </c>
      <c r="N8" s="3">
        <f t="shared" si="0"/>
        <v>63</v>
      </c>
      <c r="O8" s="3">
        <f>+N8-D8-I8-M8</f>
        <v>50</v>
      </c>
      <c r="P8" s="3">
        <f t="shared" si="1"/>
        <v>9</v>
      </c>
    </row>
    <row r="9" spans="1:16" x14ac:dyDescent="0.2">
      <c r="A9" s="11" t="s">
        <v>170</v>
      </c>
      <c r="B9" s="12" t="s">
        <v>34</v>
      </c>
      <c r="C9" s="12" t="s">
        <v>192</v>
      </c>
      <c r="D9" s="19"/>
      <c r="E9" s="19">
        <v>15</v>
      </c>
      <c r="F9" s="19"/>
      <c r="G9" s="19">
        <v>15</v>
      </c>
      <c r="H9" s="19">
        <v>13</v>
      </c>
      <c r="I9" s="19"/>
      <c r="J9" s="19"/>
      <c r="K9" s="19"/>
      <c r="L9" s="19"/>
      <c r="M9" s="11"/>
      <c r="N9" s="3">
        <f t="shared" si="0"/>
        <v>43</v>
      </c>
      <c r="O9" s="3"/>
      <c r="P9" s="3">
        <f t="shared" si="1"/>
        <v>3</v>
      </c>
    </row>
    <row r="10" spans="1:16" x14ac:dyDescent="0.2">
      <c r="A10" s="11" t="s">
        <v>228</v>
      </c>
      <c r="B10" s="12" t="s">
        <v>34</v>
      </c>
      <c r="C10" s="12" t="s">
        <v>268</v>
      </c>
      <c r="D10" s="11">
        <v>8</v>
      </c>
      <c r="E10" s="11">
        <v>13</v>
      </c>
      <c r="F10" s="11">
        <v>6</v>
      </c>
      <c r="G10" s="11"/>
      <c r="H10" s="11"/>
      <c r="I10" s="11"/>
      <c r="J10" s="11"/>
      <c r="K10" s="11"/>
      <c r="L10" s="11"/>
      <c r="M10" s="11"/>
      <c r="N10" s="3">
        <f t="shared" si="0"/>
        <v>27</v>
      </c>
      <c r="O10" s="3"/>
      <c r="P10" s="3">
        <f t="shared" si="1"/>
        <v>3</v>
      </c>
    </row>
    <row r="11" spans="1:16" s="8" customFormat="1" x14ac:dyDescent="0.2">
      <c r="A11" s="11" t="s">
        <v>290</v>
      </c>
      <c r="B11" s="12" t="s">
        <v>34</v>
      </c>
      <c r="C11" s="12" t="s">
        <v>74</v>
      </c>
      <c r="D11" s="11">
        <v>9</v>
      </c>
      <c r="E11" s="11"/>
      <c r="F11" s="11"/>
      <c r="G11" s="11">
        <v>8</v>
      </c>
      <c r="H11" s="11"/>
      <c r="I11" s="11"/>
      <c r="J11" s="11"/>
      <c r="K11" s="11">
        <v>9</v>
      </c>
      <c r="L11" s="11"/>
      <c r="M11" s="11"/>
      <c r="N11" s="3">
        <f t="shared" si="0"/>
        <v>26</v>
      </c>
      <c r="O11" s="3"/>
      <c r="P11" s="3">
        <f t="shared" si="1"/>
        <v>3</v>
      </c>
    </row>
    <row r="12" spans="1:16" s="8" customFormat="1" x14ac:dyDescent="0.2">
      <c r="A12" s="11" t="s">
        <v>171</v>
      </c>
      <c r="B12" s="12" t="s">
        <v>34</v>
      </c>
      <c r="C12" s="6" t="s">
        <v>193</v>
      </c>
      <c r="D12" s="11"/>
      <c r="E12" s="11"/>
      <c r="F12" s="11"/>
      <c r="G12" s="11">
        <v>9</v>
      </c>
      <c r="H12" s="11">
        <v>5</v>
      </c>
      <c r="I12" s="11">
        <v>7</v>
      </c>
      <c r="J12" s="11"/>
      <c r="K12" s="11"/>
      <c r="L12" s="11"/>
      <c r="M12" s="11"/>
      <c r="N12" s="3">
        <f t="shared" si="0"/>
        <v>21</v>
      </c>
      <c r="O12" s="3"/>
      <c r="P12" s="3">
        <f t="shared" si="1"/>
        <v>3</v>
      </c>
    </row>
    <row r="13" spans="1:16" s="8" customFormat="1" x14ac:dyDescent="0.2">
      <c r="A13" s="11" t="s">
        <v>64</v>
      </c>
      <c r="B13" s="12" t="s">
        <v>34</v>
      </c>
      <c r="C13" s="12" t="s">
        <v>71</v>
      </c>
      <c r="D13" s="11"/>
      <c r="E13" s="11">
        <v>9</v>
      </c>
      <c r="F13" s="11" t="s">
        <v>386</v>
      </c>
      <c r="G13" s="11">
        <v>7</v>
      </c>
      <c r="H13" s="11">
        <v>3</v>
      </c>
      <c r="I13" s="11"/>
      <c r="J13" s="11"/>
      <c r="K13" s="11"/>
      <c r="L13" s="11"/>
      <c r="M13" s="11"/>
      <c r="N13" s="3">
        <f t="shared" si="0"/>
        <v>19</v>
      </c>
      <c r="O13" s="3"/>
      <c r="P13" s="3">
        <f t="shared" si="1"/>
        <v>3</v>
      </c>
    </row>
    <row r="14" spans="1:16" s="8" customFormat="1" ht="15" x14ac:dyDescent="0.25">
      <c r="A14" s="13" t="s">
        <v>519</v>
      </c>
      <c r="B14" s="15" t="s">
        <v>239</v>
      </c>
      <c r="C14" s="15"/>
      <c r="D14" s="15"/>
      <c r="E14" s="15"/>
      <c r="F14" s="15"/>
      <c r="G14" s="15"/>
      <c r="H14" s="15"/>
      <c r="I14" s="15"/>
      <c r="J14" s="15"/>
      <c r="K14" s="15">
        <v>15</v>
      </c>
      <c r="L14" s="52"/>
      <c r="M14" s="52"/>
      <c r="N14" s="22">
        <f t="shared" si="0"/>
        <v>15</v>
      </c>
      <c r="O14" s="22"/>
      <c r="P14" s="22">
        <f t="shared" si="1"/>
        <v>1</v>
      </c>
    </row>
    <row r="15" spans="1:16" s="14" customFormat="1" ht="12.75" customHeight="1" x14ac:dyDescent="0.25">
      <c r="A15" s="10" t="s">
        <v>520</v>
      </c>
      <c r="B15" s="12" t="s">
        <v>34</v>
      </c>
      <c r="C15" s="12" t="s">
        <v>521</v>
      </c>
      <c r="D15" s="11"/>
      <c r="E15" s="11"/>
      <c r="F15" s="11"/>
      <c r="G15" s="12"/>
      <c r="H15" s="12"/>
      <c r="I15" s="12"/>
      <c r="J15" s="12"/>
      <c r="K15" s="12">
        <v>11</v>
      </c>
      <c r="L15" s="50"/>
      <c r="M15" s="50"/>
      <c r="N15" s="3">
        <f t="shared" si="0"/>
        <v>11</v>
      </c>
      <c r="O15" s="3"/>
      <c r="P15" s="3">
        <f t="shared" si="1"/>
        <v>1</v>
      </c>
    </row>
    <row r="16" spans="1:16" s="4" customFormat="1" ht="12.75" customHeight="1" x14ac:dyDescent="0.2">
      <c r="A16" s="11" t="s">
        <v>473</v>
      </c>
      <c r="B16" s="12" t="s">
        <v>34</v>
      </c>
      <c r="C16" s="6" t="s">
        <v>474</v>
      </c>
      <c r="D16" s="11"/>
      <c r="E16" s="11" t="s">
        <v>435</v>
      </c>
      <c r="F16" s="11"/>
      <c r="G16" s="11"/>
      <c r="H16" s="11"/>
      <c r="I16" s="11"/>
      <c r="J16" s="11"/>
      <c r="K16" s="11"/>
      <c r="L16" s="11"/>
      <c r="M16" s="11"/>
      <c r="N16" s="3">
        <f t="shared" si="0"/>
        <v>0</v>
      </c>
      <c r="O16" s="3"/>
      <c r="P16" s="3">
        <f t="shared" si="1"/>
        <v>0</v>
      </c>
    </row>
    <row r="17" spans="1:16" s="4" customFormat="1" ht="15" x14ac:dyDescent="0.25">
      <c r="A17" s="20"/>
      <c r="B17" s="7"/>
      <c r="C17" s="7"/>
      <c r="D17" s="21"/>
      <c r="E17" s="21"/>
      <c r="F17" s="21"/>
      <c r="G17" s="7"/>
      <c r="H17" s="7"/>
      <c r="I17" s="7"/>
      <c r="J17" s="7"/>
      <c r="K17" s="7"/>
      <c r="L17" s="23"/>
      <c r="M17" s="23"/>
      <c r="N17" s="23"/>
      <c r="O17" s="23"/>
      <c r="P17"/>
    </row>
    <row r="18" spans="1:16" s="4" customFormat="1" ht="15" x14ac:dyDescent="0.25">
      <c r="A18" s="18" t="s">
        <v>31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6" customFormat="1" ht="11.25" customHeight="1" x14ac:dyDescent="0.25">
      <c r="A19" s="169" t="s">
        <v>385</v>
      </c>
      <c r="B19" s="25" t="s">
        <v>34</v>
      </c>
      <c r="C19" s="25" t="s">
        <v>72</v>
      </c>
      <c r="D19" s="25"/>
      <c r="E19" s="25" t="s">
        <v>435</v>
      </c>
      <c r="F19" s="25">
        <v>4</v>
      </c>
      <c r="G19" s="25">
        <v>15</v>
      </c>
      <c r="H19" s="25">
        <v>15</v>
      </c>
      <c r="I19" s="25"/>
      <c r="J19" s="25">
        <v>13</v>
      </c>
      <c r="K19" s="25">
        <v>15</v>
      </c>
      <c r="L19" s="25">
        <v>11</v>
      </c>
      <c r="M19" s="25">
        <v>11</v>
      </c>
      <c r="N19" s="3">
        <f t="shared" ref="N19:N36" si="2">SUM(D19:M19)</f>
        <v>84</v>
      </c>
      <c r="O19" s="3">
        <f>+N19-4</f>
        <v>80</v>
      </c>
      <c r="P19" s="3">
        <f t="shared" ref="P19:P36" si="3">COUNT(D19:M19)</f>
        <v>7</v>
      </c>
    </row>
    <row r="20" spans="1:16" x14ac:dyDescent="0.2">
      <c r="A20" s="11" t="s">
        <v>172</v>
      </c>
      <c r="B20" s="12" t="s">
        <v>34</v>
      </c>
      <c r="C20" s="12" t="s">
        <v>76</v>
      </c>
      <c r="D20" s="11">
        <v>11</v>
      </c>
      <c r="E20" s="11">
        <v>15</v>
      </c>
      <c r="F20" s="11">
        <v>13</v>
      </c>
      <c r="G20" s="11">
        <v>9</v>
      </c>
      <c r="H20" s="11">
        <v>11</v>
      </c>
      <c r="I20" s="11">
        <v>15</v>
      </c>
      <c r="J20" s="11">
        <v>7</v>
      </c>
      <c r="K20" s="11">
        <v>13</v>
      </c>
      <c r="L20" s="11">
        <v>8</v>
      </c>
      <c r="M20" s="11"/>
      <c r="N20" s="3">
        <f t="shared" si="2"/>
        <v>102</v>
      </c>
      <c r="O20" s="3">
        <f>+N20-J20-G20-L20</f>
        <v>78</v>
      </c>
      <c r="P20" s="3">
        <f t="shared" si="3"/>
        <v>9</v>
      </c>
    </row>
    <row r="21" spans="1:16" x14ac:dyDescent="0.2">
      <c r="A21" s="11" t="s">
        <v>66</v>
      </c>
      <c r="B21" s="12" t="s">
        <v>34</v>
      </c>
      <c r="C21" s="12" t="s">
        <v>76</v>
      </c>
      <c r="D21" s="11">
        <v>6</v>
      </c>
      <c r="E21" s="11">
        <v>9</v>
      </c>
      <c r="F21" s="11">
        <v>9</v>
      </c>
      <c r="G21" s="11">
        <v>8</v>
      </c>
      <c r="H21" s="11">
        <v>6</v>
      </c>
      <c r="I21" s="11">
        <v>5</v>
      </c>
      <c r="J21" s="11">
        <v>11</v>
      </c>
      <c r="K21" s="11">
        <v>9</v>
      </c>
      <c r="L21" s="11">
        <v>15</v>
      </c>
      <c r="M21" s="11"/>
      <c r="N21" s="3">
        <f t="shared" si="2"/>
        <v>78</v>
      </c>
      <c r="O21" s="3">
        <f>+N21-I21-D21-H21</f>
        <v>61</v>
      </c>
      <c r="P21" s="3">
        <f t="shared" si="3"/>
        <v>9</v>
      </c>
    </row>
    <row r="22" spans="1:16" x14ac:dyDescent="0.2">
      <c r="A22" s="25" t="s">
        <v>348</v>
      </c>
      <c r="B22" s="25" t="s">
        <v>34</v>
      </c>
      <c r="C22" s="25" t="s">
        <v>349</v>
      </c>
      <c r="D22" s="25"/>
      <c r="E22" s="25">
        <v>13</v>
      </c>
      <c r="F22" s="25">
        <v>11</v>
      </c>
      <c r="G22" s="25">
        <v>13</v>
      </c>
      <c r="H22" s="25">
        <v>9</v>
      </c>
      <c r="I22" s="25">
        <v>11</v>
      </c>
      <c r="J22" s="25"/>
      <c r="K22" s="25"/>
      <c r="L22" s="25"/>
      <c r="M22" s="25"/>
      <c r="N22" s="3">
        <f t="shared" si="2"/>
        <v>57</v>
      </c>
      <c r="O22" s="3">
        <f>+N22</f>
        <v>57</v>
      </c>
      <c r="P22" s="3">
        <f t="shared" si="3"/>
        <v>5</v>
      </c>
    </row>
    <row r="23" spans="1:16" x14ac:dyDescent="0.2">
      <c r="A23" s="25" t="s">
        <v>430</v>
      </c>
      <c r="B23" s="25" t="s">
        <v>34</v>
      </c>
      <c r="C23" s="25" t="s">
        <v>349</v>
      </c>
      <c r="D23" s="25"/>
      <c r="E23" s="25"/>
      <c r="F23" s="25"/>
      <c r="G23" s="25">
        <v>3</v>
      </c>
      <c r="H23" s="25">
        <v>7</v>
      </c>
      <c r="I23" s="25">
        <v>13</v>
      </c>
      <c r="J23" s="25"/>
      <c r="K23" s="25" t="s">
        <v>435</v>
      </c>
      <c r="L23" s="25">
        <v>9</v>
      </c>
      <c r="M23" s="25"/>
      <c r="N23" s="3">
        <f t="shared" si="2"/>
        <v>32</v>
      </c>
      <c r="O23" s="3"/>
      <c r="P23" s="3">
        <f t="shared" si="3"/>
        <v>4</v>
      </c>
    </row>
    <row r="24" spans="1:16" x14ac:dyDescent="0.2">
      <c r="A24" s="25" t="s">
        <v>346</v>
      </c>
      <c r="B24" s="25" t="s">
        <v>34</v>
      </c>
      <c r="C24" s="25" t="s">
        <v>347</v>
      </c>
      <c r="D24" s="25"/>
      <c r="E24" s="25">
        <v>11</v>
      </c>
      <c r="F24" s="25"/>
      <c r="G24" s="25">
        <v>11</v>
      </c>
      <c r="H24" s="25">
        <v>8</v>
      </c>
      <c r="I24" s="25"/>
      <c r="J24" s="25"/>
      <c r="K24" s="25"/>
      <c r="L24" s="25"/>
      <c r="M24" s="25"/>
      <c r="N24" s="3">
        <f t="shared" si="2"/>
        <v>30</v>
      </c>
      <c r="O24" s="3"/>
      <c r="P24" s="3">
        <f t="shared" si="3"/>
        <v>3</v>
      </c>
    </row>
    <row r="25" spans="1:16" x14ac:dyDescent="0.2">
      <c r="A25" s="25" t="s">
        <v>332</v>
      </c>
      <c r="B25" s="25" t="s">
        <v>34</v>
      </c>
      <c r="C25" s="25" t="s">
        <v>74</v>
      </c>
      <c r="D25" s="25">
        <v>13</v>
      </c>
      <c r="E25" s="25"/>
      <c r="F25" s="25"/>
      <c r="G25" s="25">
        <v>6</v>
      </c>
      <c r="H25" s="25"/>
      <c r="I25" s="25"/>
      <c r="J25" s="25"/>
      <c r="K25" s="25">
        <v>11</v>
      </c>
      <c r="L25" s="25"/>
      <c r="M25" s="25"/>
      <c r="N25" s="3">
        <f t="shared" si="2"/>
        <v>30</v>
      </c>
      <c r="O25" s="3"/>
      <c r="P25" s="3">
        <f t="shared" si="3"/>
        <v>3</v>
      </c>
    </row>
    <row r="26" spans="1:16" x14ac:dyDescent="0.2">
      <c r="A26" s="25" t="s">
        <v>480</v>
      </c>
      <c r="B26" s="25" t="s">
        <v>34</v>
      </c>
      <c r="C26" s="25" t="s">
        <v>491</v>
      </c>
      <c r="D26" s="25"/>
      <c r="E26" s="25"/>
      <c r="F26" s="25"/>
      <c r="G26" s="25"/>
      <c r="H26" s="25"/>
      <c r="I26" s="25">
        <v>6</v>
      </c>
      <c r="J26" s="25"/>
      <c r="K26" s="25"/>
      <c r="L26" s="25"/>
      <c r="M26" s="25">
        <v>15</v>
      </c>
      <c r="N26" s="3">
        <f t="shared" si="2"/>
        <v>21</v>
      </c>
      <c r="O26" s="3"/>
      <c r="P26" s="3">
        <f t="shared" si="3"/>
        <v>2</v>
      </c>
    </row>
    <row r="27" spans="1:16" x14ac:dyDescent="0.2">
      <c r="A27" s="12" t="s">
        <v>274</v>
      </c>
      <c r="B27" s="12" t="s">
        <v>34</v>
      </c>
      <c r="C27" s="25" t="s">
        <v>70</v>
      </c>
      <c r="D27" s="11">
        <v>2</v>
      </c>
      <c r="E27" s="11">
        <v>8</v>
      </c>
      <c r="F27" s="11"/>
      <c r="G27" s="11"/>
      <c r="H27" s="11">
        <v>0</v>
      </c>
      <c r="I27" s="11"/>
      <c r="J27" s="11"/>
      <c r="K27" s="11"/>
      <c r="L27" s="11"/>
      <c r="M27" s="11">
        <v>8</v>
      </c>
      <c r="N27" s="3">
        <f t="shared" si="2"/>
        <v>18</v>
      </c>
      <c r="O27" s="3"/>
      <c r="P27" s="3">
        <f t="shared" si="3"/>
        <v>4</v>
      </c>
    </row>
    <row r="28" spans="1:16" s="8" customFormat="1" x14ac:dyDescent="0.2">
      <c r="A28" s="25" t="s">
        <v>350</v>
      </c>
      <c r="B28" s="25" t="s">
        <v>34</v>
      </c>
      <c r="C28" s="25" t="s">
        <v>70</v>
      </c>
      <c r="D28" s="25"/>
      <c r="E28" s="25">
        <v>5</v>
      </c>
      <c r="F28" s="25"/>
      <c r="G28" s="25"/>
      <c r="H28" s="25">
        <v>1</v>
      </c>
      <c r="I28" s="25"/>
      <c r="J28" s="25"/>
      <c r="K28" s="25"/>
      <c r="L28" s="25"/>
      <c r="M28" s="25">
        <v>9</v>
      </c>
      <c r="N28" s="3">
        <f t="shared" si="2"/>
        <v>15</v>
      </c>
      <c r="O28" s="3"/>
      <c r="P28" s="3">
        <f t="shared" si="3"/>
        <v>3</v>
      </c>
    </row>
    <row r="29" spans="1:16" s="8" customFormat="1" x14ac:dyDescent="0.2">
      <c r="A29" s="11" t="s">
        <v>75</v>
      </c>
      <c r="B29" s="12" t="s">
        <v>34</v>
      </c>
      <c r="C29" s="12" t="s">
        <v>73</v>
      </c>
      <c r="D29" s="11">
        <v>7</v>
      </c>
      <c r="E29" s="11">
        <v>7</v>
      </c>
      <c r="F29" s="11"/>
      <c r="G29" s="11"/>
      <c r="H29" s="11"/>
      <c r="I29" s="11"/>
      <c r="J29" s="11"/>
      <c r="K29" s="11"/>
      <c r="L29" s="11"/>
      <c r="M29" s="11"/>
      <c r="N29" s="3">
        <f t="shared" si="2"/>
        <v>14</v>
      </c>
      <c r="O29" s="3"/>
      <c r="P29" s="3">
        <f t="shared" si="3"/>
        <v>2</v>
      </c>
    </row>
    <row r="30" spans="1:16" s="8" customFormat="1" x14ac:dyDescent="0.2">
      <c r="A30" s="11" t="s">
        <v>65</v>
      </c>
      <c r="B30" s="12" t="s">
        <v>34</v>
      </c>
      <c r="C30" s="12" t="s">
        <v>74</v>
      </c>
      <c r="D30" s="11">
        <v>5</v>
      </c>
      <c r="E30" s="11"/>
      <c r="F30" s="11"/>
      <c r="G30" s="11">
        <v>4</v>
      </c>
      <c r="H30" s="11"/>
      <c r="I30" s="11"/>
      <c r="J30" s="11"/>
      <c r="K30" s="11"/>
      <c r="L30" s="11"/>
      <c r="M30" s="11"/>
      <c r="N30" s="3">
        <f t="shared" si="2"/>
        <v>9</v>
      </c>
      <c r="O30" s="3"/>
      <c r="P30" s="3">
        <f t="shared" si="3"/>
        <v>2</v>
      </c>
    </row>
    <row r="31" spans="1:16" x14ac:dyDescent="0.2">
      <c r="A31" s="11" t="s">
        <v>68</v>
      </c>
      <c r="B31" s="12" t="s">
        <v>34</v>
      </c>
      <c r="C31" s="12" t="s">
        <v>72</v>
      </c>
      <c r="D31" s="11"/>
      <c r="E31" s="11"/>
      <c r="F31" s="11">
        <v>5</v>
      </c>
      <c r="G31" s="11">
        <v>2</v>
      </c>
      <c r="H31" s="11">
        <v>0</v>
      </c>
      <c r="I31" s="11"/>
      <c r="J31" s="11"/>
      <c r="K31" s="11"/>
      <c r="L31" s="11"/>
      <c r="M31" s="11"/>
      <c r="N31" s="3">
        <f t="shared" si="2"/>
        <v>7</v>
      </c>
      <c r="O31" s="3"/>
      <c r="P31" s="3">
        <f t="shared" si="3"/>
        <v>3</v>
      </c>
    </row>
    <row r="32" spans="1:16" x14ac:dyDescent="0.2">
      <c r="A32" s="5" t="s">
        <v>428</v>
      </c>
      <c r="B32" s="5" t="s">
        <v>239</v>
      </c>
      <c r="C32" s="5"/>
      <c r="D32" s="5"/>
      <c r="E32" s="5"/>
      <c r="F32" s="5"/>
      <c r="G32" s="5">
        <v>7</v>
      </c>
      <c r="H32" s="5"/>
      <c r="I32" s="5"/>
      <c r="J32" s="5"/>
      <c r="K32" s="5"/>
      <c r="L32" s="5"/>
      <c r="M32" s="5"/>
      <c r="N32" s="22">
        <f t="shared" si="2"/>
        <v>7</v>
      </c>
      <c r="O32" s="22"/>
      <c r="P32" s="22">
        <f t="shared" si="3"/>
        <v>1</v>
      </c>
    </row>
    <row r="33" spans="1:16" s="8" customFormat="1" x14ac:dyDescent="0.2">
      <c r="A33" s="11" t="s">
        <v>67</v>
      </c>
      <c r="B33" s="12" t="s">
        <v>34</v>
      </c>
      <c r="C33" s="12" t="s">
        <v>72</v>
      </c>
      <c r="D33" s="11"/>
      <c r="E33" s="11">
        <v>6</v>
      </c>
      <c r="F33" s="11"/>
      <c r="G33" s="11"/>
      <c r="H33" s="11"/>
      <c r="I33" s="11"/>
      <c r="J33" s="11"/>
      <c r="K33" s="11"/>
      <c r="L33" s="11"/>
      <c r="M33" s="11"/>
      <c r="N33" s="3">
        <f t="shared" si="2"/>
        <v>6</v>
      </c>
      <c r="O33" s="3"/>
      <c r="P33" s="3">
        <f t="shared" si="3"/>
        <v>1</v>
      </c>
    </row>
    <row r="34" spans="1:16" x14ac:dyDescent="0.2">
      <c r="A34" s="5" t="s">
        <v>429</v>
      </c>
      <c r="B34" s="5" t="s">
        <v>239</v>
      </c>
      <c r="C34" s="5"/>
      <c r="D34" s="5"/>
      <c r="E34" s="5"/>
      <c r="F34" s="5"/>
      <c r="G34" s="5">
        <v>5</v>
      </c>
      <c r="H34" s="5"/>
      <c r="I34" s="5"/>
      <c r="J34" s="5"/>
      <c r="K34" s="5"/>
      <c r="L34" s="5"/>
      <c r="M34" s="5"/>
      <c r="N34" s="22">
        <f t="shared" si="2"/>
        <v>5</v>
      </c>
      <c r="O34" s="22"/>
      <c r="P34" s="22">
        <f t="shared" si="3"/>
        <v>1</v>
      </c>
    </row>
    <row r="35" spans="1:16" x14ac:dyDescent="0.2">
      <c r="A35" s="25" t="s">
        <v>431</v>
      </c>
      <c r="B35" s="25" t="s">
        <v>34</v>
      </c>
      <c r="C35" s="25" t="s">
        <v>73</v>
      </c>
      <c r="D35" s="25"/>
      <c r="E35" s="25" t="s">
        <v>435</v>
      </c>
      <c r="F35" s="25"/>
      <c r="G35" s="25"/>
      <c r="H35" s="25" t="s">
        <v>432</v>
      </c>
      <c r="I35" s="25"/>
      <c r="J35" s="25"/>
      <c r="K35" s="25"/>
      <c r="L35" s="25"/>
      <c r="M35" s="25"/>
      <c r="N35" s="3">
        <f t="shared" si="2"/>
        <v>0</v>
      </c>
      <c r="O35" s="3"/>
      <c r="P35" s="3">
        <f t="shared" si="3"/>
        <v>0</v>
      </c>
    </row>
    <row r="36" spans="1:16" x14ac:dyDescent="0.2">
      <c r="A36" s="25" t="s">
        <v>518</v>
      </c>
      <c r="B36" s="25" t="s">
        <v>34</v>
      </c>
      <c r="C36" s="25" t="s">
        <v>74</v>
      </c>
      <c r="D36" s="25"/>
      <c r="E36" s="25"/>
      <c r="F36" s="25"/>
      <c r="G36" s="25"/>
      <c r="H36" s="25"/>
      <c r="I36" s="25"/>
      <c r="J36" s="25"/>
      <c r="K36" s="25" t="s">
        <v>435</v>
      </c>
      <c r="L36" s="25"/>
      <c r="M36" s="25"/>
      <c r="N36" s="3">
        <f t="shared" si="2"/>
        <v>0</v>
      </c>
      <c r="O36" s="3"/>
      <c r="P36" s="3">
        <f t="shared" si="3"/>
        <v>0</v>
      </c>
    </row>
  </sheetData>
  <sortState xmlns:xlrd2="http://schemas.microsoft.com/office/spreadsheetml/2017/richdata2" ref="A19:P36">
    <sortCondition descending="1" ref="O19:O36"/>
    <sortCondition descending="1" ref="N19:N36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1ACC-8C1A-4D68-8A1C-50E220EE13FD}">
  <sheetPr>
    <pageSetUpPr fitToPage="1"/>
  </sheetPr>
  <dimension ref="A1:P16"/>
  <sheetViews>
    <sheetView showGridLines="0" workbookViewId="0">
      <selection activeCell="A5" sqref="A5:A12"/>
    </sheetView>
  </sheetViews>
  <sheetFormatPr defaultRowHeight="11.25" x14ac:dyDescent="0.2"/>
  <cols>
    <col min="1" max="1" width="20.28515625" style="1" customWidth="1"/>
    <col min="2" max="16384" width="9.140625" style="1"/>
  </cols>
  <sheetData>
    <row r="1" spans="1:16" s="2" customFormat="1" ht="15" customHeight="1" x14ac:dyDescent="0.2">
      <c r="A1" s="30"/>
      <c r="B1" s="31"/>
      <c r="C1" s="31"/>
      <c r="D1" s="33" t="s">
        <v>303</v>
      </c>
      <c r="E1" s="33" t="s">
        <v>305</v>
      </c>
      <c r="F1" s="28" t="s">
        <v>307</v>
      </c>
      <c r="G1" s="28" t="s">
        <v>308</v>
      </c>
      <c r="H1" s="28" t="s">
        <v>310</v>
      </c>
      <c r="I1" s="28" t="s">
        <v>311</v>
      </c>
      <c r="J1" s="28" t="s">
        <v>312</v>
      </c>
      <c r="K1" s="28" t="s">
        <v>314</v>
      </c>
      <c r="L1" s="28" t="s">
        <v>318</v>
      </c>
      <c r="M1" s="29" t="s">
        <v>316</v>
      </c>
      <c r="N1" s="200" t="s">
        <v>2</v>
      </c>
      <c r="O1" s="203" t="s">
        <v>22</v>
      </c>
      <c r="P1" s="200" t="s">
        <v>3</v>
      </c>
    </row>
    <row r="2" spans="1:16" s="2" customFormat="1" ht="57.75" customHeight="1" x14ac:dyDescent="0.2">
      <c r="A2" s="32" t="s">
        <v>12</v>
      </c>
      <c r="B2" s="31"/>
      <c r="C2" s="31"/>
      <c r="D2" s="34" t="s">
        <v>304</v>
      </c>
      <c r="E2" s="34" t="s">
        <v>306</v>
      </c>
      <c r="F2" s="27" t="s">
        <v>33</v>
      </c>
      <c r="G2" s="27" t="s">
        <v>309</v>
      </c>
      <c r="H2" s="27" t="s">
        <v>1</v>
      </c>
      <c r="I2" s="27" t="s">
        <v>0</v>
      </c>
      <c r="J2" s="27" t="s">
        <v>313</v>
      </c>
      <c r="K2" s="27" t="s">
        <v>208</v>
      </c>
      <c r="L2" s="46" t="s">
        <v>315</v>
      </c>
      <c r="M2" s="47" t="s">
        <v>317</v>
      </c>
      <c r="N2" s="201"/>
      <c r="O2" s="204"/>
      <c r="P2" s="201"/>
    </row>
    <row r="3" spans="1:16" s="2" customFormat="1" ht="12" x14ac:dyDescent="0.2">
      <c r="A3" s="37" t="s">
        <v>6</v>
      </c>
      <c r="B3" s="38" t="s">
        <v>32</v>
      </c>
      <c r="C3" s="39" t="s">
        <v>4</v>
      </c>
      <c r="D3" s="35">
        <v>1</v>
      </c>
      <c r="E3" s="35">
        <v>2</v>
      </c>
      <c r="F3" s="26">
        <v>3</v>
      </c>
      <c r="G3" s="26">
        <v>4</v>
      </c>
      <c r="H3" s="26">
        <v>5</v>
      </c>
      <c r="I3" s="26">
        <v>6</v>
      </c>
      <c r="J3" s="26">
        <v>7</v>
      </c>
      <c r="K3" s="26">
        <v>8</v>
      </c>
      <c r="L3" s="26">
        <v>9</v>
      </c>
      <c r="M3" s="36">
        <v>10</v>
      </c>
      <c r="N3" s="202"/>
      <c r="O3" s="205"/>
      <c r="P3" s="202"/>
    </row>
    <row r="4" spans="1:16" ht="15" x14ac:dyDescent="0.25">
      <c r="A4" s="18" t="s">
        <v>30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168" t="s">
        <v>78</v>
      </c>
      <c r="B5" s="12" t="s">
        <v>34</v>
      </c>
      <c r="C5" s="12" t="s">
        <v>70</v>
      </c>
      <c r="D5" s="11">
        <v>11</v>
      </c>
      <c r="E5" s="11">
        <v>13</v>
      </c>
      <c r="F5" s="11">
        <v>11</v>
      </c>
      <c r="G5" s="11">
        <v>11</v>
      </c>
      <c r="H5" s="11"/>
      <c r="I5" s="11">
        <v>13</v>
      </c>
      <c r="J5" s="11">
        <v>15</v>
      </c>
      <c r="K5" s="11">
        <v>11</v>
      </c>
      <c r="L5" s="11">
        <v>15</v>
      </c>
      <c r="M5" s="11">
        <v>15</v>
      </c>
      <c r="N5" s="3">
        <f t="shared" ref="N5:N13" si="0">SUM(D5:M5)</f>
        <v>115</v>
      </c>
      <c r="O5" s="3">
        <f>+N5-D5-F5-G5</f>
        <v>82</v>
      </c>
      <c r="P5" s="3">
        <f t="shared" ref="P5:P13" si="1">COUNT(D5:M5)</f>
        <v>9</v>
      </c>
    </row>
    <row r="6" spans="1:16" x14ac:dyDescent="0.2">
      <c r="A6" s="11" t="s">
        <v>80</v>
      </c>
      <c r="B6" s="12" t="s">
        <v>34</v>
      </c>
      <c r="C6" s="12" t="s">
        <v>69</v>
      </c>
      <c r="D6" s="11">
        <v>15</v>
      </c>
      <c r="E6" s="11">
        <v>11</v>
      </c>
      <c r="F6" s="11"/>
      <c r="G6" s="11"/>
      <c r="H6" s="11">
        <v>13</v>
      </c>
      <c r="I6" s="11">
        <v>15</v>
      </c>
      <c r="J6" s="11"/>
      <c r="K6" s="11">
        <v>8</v>
      </c>
      <c r="L6" s="11"/>
      <c r="M6" s="11">
        <v>13</v>
      </c>
      <c r="N6" s="3">
        <f t="shared" si="0"/>
        <v>75</v>
      </c>
      <c r="O6" s="3">
        <f>+N6</f>
        <v>75</v>
      </c>
      <c r="P6" s="3">
        <f t="shared" si="1"/>
        <v>6</v>
      </c>
    </row>
    <row r="7" spans="1:16" x14ac:dyDescent="0.2">
      <c r="A7" s="11" t="s">
        <v>173</v>
      </c>
      <c r="B7" s="12" t="s">
        <v>34</v>
      </c>
      <c r="C7" s="12" t="s">
        <v>72</v>
      </c>
      <c r="D7" s="11"/>
      <c r="E7" s="11">
        <v>9</v>
      </c>
      <c r="F7" s="11">
        <v>13</v>
      </c>
      <c r="G7" s="11">
        <v>8</v>
      </c>
      <c r="H7" s="11">
        <v>15</v>
      </c>
      <c r="I7" s="11"/>
      <c r="J7" s="11"/>
      <c r="K7" s="11">
        <v>7</v>
      </c>
      <c r="L7" s="11"/>
      <c r="M7" s="11"/>
      <c r="N7" s="3">
        <f t="shared" si="0"/>
        <v>52</v>
      </c>
      <c r="O7" s="3">
        <f>+N7</f>
        <v>52</v>
      </c>
      <c r="P7" s="3">
        <f t="shared" si="1"/>
        <v>5</v>
      </c>
    </row>
    <row r="8" spans="1:16" x14ac:dyDescent="0.2">
      <c r="A8" s="11" t="s">
        <v>275</v>
      </c>
      <c r="B8" s="12" t="s">
        <v>34</v>
      </c>
      <c r="C8" s="12" t="s">
        <v>294</v>
      </c>
      <c r="D8" s="11"/>
      <c r="E8" s="11"/>
      <c r="F8" s="11">
        <v>15</v>
      </c>
      <c r="G8" s="11">
        <v>15</v>
      </c>
      <c r="H8" s="11" t="s">
        <v>435</v>
      </c>
      <c r="I8" s="11">
        <v>11</v>
      </c>
      <c r="J8" s="11"/>
      <c r="K8" s="11" t="s">
        <v>435</v>
      </c>
      <c r="L8" s="11"/>
      <c r="M8" s="11"/>
      <c r="N8" s="3">
        <f t="shared" si="0"/>
        <v>41</v>
      </c>
      <c r="O8" s="3"/>
      <c r="P8" s="3">
        <f t="shared" si="1"/>
        <v>3</v>
      </c>
    </row>
    <row r="9" spans="1:16" s="8" customFormat="1" x14ac:dyDescent="0.2">
      <c r="A9" s="11" t="s">
        <v>79</v>
      </c>
      <c r="B9" s="12" t="s">
        <v>34</v>
      </c>
      <c r="C9" s="12" t="s">
        <v>81</v>
      </c>
      <c r="D9" s="11"/>
      <c r="E9" s="11"/>
      <c r="F9" s="11"/>
      <c r="G9" s="11">
        <v>9</v>
      </c>
      <c r="H9" s="11">
        <v>11</v>
      </c>
      <c r="I9" s="11"/>
      <c r="J9" s="11"/>
      <c r="K9" s="11">
        <v>9</v>
      </c>
      <c r="L9" s="11"/>
      <c r="M9" s="11"/>
      <c r="N9" s="3">
        <f t="shared" si="0"/>
        <v>29</v>
      </c>
      <c r="O9" s="3"/>
      <c r="P9" s="3">
        <f t="shared" si="1"/>
        <v>3</v>
      </c>
    </row>
    <row r="10" spans="1:16" s="8" customFormat="1" ht="12.75" customHeight="1" x14ac:dyDescent="0.2">
      <c r="A10" s="11" t="s">
        <v>433</v>
      </c>
      <c r="B10" s="11" t="s">
        <v>34</v>
      </c>
      <c r="C10" s="11" t="s">
        <v>434</v>
      </c>
      <c r="D10" s="11"/>
      <c r="E10" s="11"/>
      <c r="F10" s="11"/>
      <c r="G10" s="11">
        <v>13</v>
      </c>
      <c r="H10" s="11"/>
      <c r="I10" s="11"/>
      <c r="J10" s="11"/>
      <c r="K10" s="11">
        <v>15</v>
      </c>
      <c r="L10" s="11"/>
      <c r="M10" s="11"/>
      <c r="N10" s="3">
        <f t="shared" si="0"/>
        <v>28</v>
      </c>
      <c r="O10" s="3"/>
      <c r="P10" s="3">
        <f t="shared" si="1"/>
        <v>2</v>
      </c>
    </row>
    <row r="11" spans="1:16" x14ac:dyDescent="0.2">
      <c r="A11" s="11" t="s">
        <v>522</v>
      </c>
      <c r="B11" s="11" t="s">
        <v>34</v>
      </c>
      <c r="C11" s="11" t="s">
        <v>524</v>
      </c>
      <c r="D11" s="11"/>
      <c r="E11" s="11"/>
      <c r="F11" s="11"/>
      <c r="G11" s="11"/>
      <c r="H11" s="11"/>
      <c r="I11" s="11"/>
      <c r="J11" s="11"/>
      <c r="K11" s="11">
        <v>13</v>
      </c>
      <c r="L11" s="11">
        <v>13</v>
      </c>
      <c r="M11" s="11"/>
      <c r="N11" s="3">
        <f t="shared" si="0"/>
        <v>26</v>
      </c>
      <c r="O11" s="3"/>
      <c r="P11" s="3">
        <f t="shared" si="1"/>
        <v>2</v>
      </c>
    </row>
    <row r="12" spans="1:16" s="8" customFormat="1" x14ac:dyDescent="0.2">
      <c r="A12" s="12" t="s">
        <v>351</v>
      </c>
      <c r="B12" s="12" t="s">
        <v>34</v>
      </c>
      <c r="C12" s="12" t="s">
        <v>352</v>
      </c>
      <c r="D12" s="12"/>
      <c r="E12" s="12">
        <v>15</v>
      </c>
      <c r="F12" s="11"/>
      <c r="G12" s="11"/>
      <c r="H12" s="11">
        <v>9</v>
      </c>
      <c r="I12" s="11"/>
      <c r="J12" s="11"/>
      <c r="K12" s="11"/>
      <c r="L12" s="11"/>
      <c r="M12" s="11"/>
      <c r="N12" s="3">
        <f t="shared" si="0"/>
        <v>24</v>
      </c>
      <c r="O12" s="3"/>
      <c r="P12" s="3">
        <f t="shared" si="1"/>
        <v>2</v>
      </c>
    </row>
    <row r="13" spans="1:16" s="8" customFormat="1" x14ac:dyDescent="0.2">
      <c r="A13" s="15" t="s">
        <v>523</v>
      </c>
      <c r="B13" s="15" t="s">
        <v>239</v>
      </c>
      <c r="C13" s="15"/>
      <c r="D13" s="15"/>
      <c r="E13" s="15"/>
      <c r="F13" s="15"/>
      <c r="G13" s="15"/>
      <c r="H13" s="15"/>
      <c r="I13" s="15"/>
      <c r="J13" s="15"/>
      <c r="K13" s="15">
        <v>6</v>
      </c>
      <c r="L13" s="15"/>
      <c r="M13" s="15"/>
      <c r="N13" s="22">
        <f t="shared" si="0"/>
        <v>6</v>
      </c>
      <c r="O13" s="22"/>
      <c r="P13" s="22">
        <f t="shared" si="1"/>
        <v>1</v>
      </c>
    </row>
    <row r="14" spans="1:16" s="4" customFormat="1" ht="15" x14ac:dyDescent="0.25">
      <c r="A14" s="20"/>
      <c r="B14" s="7"/>
      <c r="C14" s="7"/>
      <c r="D14" s="21"/>
      <c r="E14" s="21"/>
      <c r="F14" s="21"/>
      <c r="G14" s="7"/>
      <c r="H14" s="7"/>
      <c r="I14" s="7"/>
      <c r="J14" s="7"/>
      <c r="K14" s="7"/>
      <c r="L14" s="23"/>
      <c r="M14" s="23"/>
      <c r="N14" s="23"/>
      <c r="O14" s="23"/>
      <c r="P14"/>
    </row>
    <row r="15" spans="1:16" s="4" customFormat="1" ht="15" x14ac:dyDescent="0.25">
      <c r="A15" s="18" t="s">
        <v>31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6" x14ac:dyDescent="0.2">
      <c r="A16" s="11" t="s">
        <v>333</v>
      </c>
      <c r="B16" s="12" t="s">
        <v>34</v>
      </c>
      <c r="C16" s="12"/>
      <c r="D16" s="11">
        <v>13</v>
      </c>
      <c r="E16" s="11"/>
      <c r="F16" s="11"/>
      <c r="G16" s="11"/>
      <c r="H16" s="11"/>
      <c r="I16" s="11"/>
      <c r="J16" s="11"/>
      <c r="K16" s="11"/>
      <c r="L16" s="11"/>
      <c r="M16" s="11"/>
      <c r="N16" s="3">
        <f t="shared" ref="N16" si="2">SUM(D16:M16)</f>
        <v>13</v>
      </c>
      <c r="O16" s="3"/>
      <c r="P16" s="3">
        <f t="shared" ref="P16" si="3">COUNT(D16:M16)</f>
        <v>1</v>
      </c>
    </row>
  </sheetData>
  <sortState xmlns:xlrd2="http://schemas.microsoft.com/office/spreadsheetml/2017/richdata2" ref="A5:P13">
    <sortCondition descending="1" ref="O5:O13"/>
    <sortCondition descending="1" ref="N5:N13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COURSINGOVÝ VÍTĚZ</vt:lpstr>
      <vt:lpstr>Afgánský chrt</vt:lpstr>
      <vt:lpstr>Azavak</vt:lpstr>
      <vt:lpstr>Barzoj</vt:lpstr>
      <vt:lpstr>Deerhound</vt:lpstr>
      <vt:lpstr>Greyhound</vt:lpstr>
      <vt:lpstr>Irský vlkodav</vt:lpstr>
      <vt:lpstr>Italský chrtík</vt:lpstr>
      <vt:lpstr>Italský chrtík sprinter</vt:lpstr>
      <vt:lpstr>Polský chrt</vt:lpstr>
      <vt:lpstr>Maďarský chrt</vt:lpstr>
      <vt:lpstr>Saluki</vt:lpstr>
      <vt:lpstr>Sloughi</vt:lpstr>
      <vt:lpstr>Španělský galgo</vt:lpstr>
      <vt:lpstr>Whippet</vt:lpstr>
      <vt:lpstr>Whippet sprinter</vt:lpstr>
      <vt:lpstr>Basenji</vt:lpstr>
      <vt:lpstr>Faraonský pes</vt:lpstr>
      <vt:lpstr>Ibizský podenco</vt:lpstr>
      <vt:lpstr>Sicilský chrt</vt:lpstr>
      <vt:lpstr>Dlouhosrstý vipet</vt:lpstr>
      <vt:lpstr>Portugalský podengo</vt:lpstr>
      <vt:lpstr>Whippet!Oblast_tisku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Hana</dc:creator>
  <cp:lastModifiedBy>Richterová Hana</cp:lastModifiedBy>
  <cp:lastPrinted>2021-10-27T13:18:31Z</cp:lastPrinted>
  <dcterms:created xsi:type="dcterms:W3CDTF">2019-05-28T12:29:30Z</dcterms:created>
  <dcterms:modified xsi:type="dcterms:W3CDTF">2021-11-04T13:21:43Z</dcterms:modified>
</cp:coreProperties>
</file>